
<file path=[Content_Types].xml><?xml version="1.0" encoding="utf-8"?>
<Types xmlns="http://schemas.openxmlformats.org/package/2006/content-types">
  <Default Extension="xml" ContentType="application/xml"/>
  <Default Extension="rels" ContentType="application/vnd.openxmlformats-package.relationships+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0225"/>
  <workbookPr autoCompressPictures="0"/>
  <bookViews>
    <workbookView xWindow="240" yWindow="240" windowWidth="25360" windowHeight="15300" firstSheet="1" activeTab="10"/>
  </bookViews>
  <sheets>
    <sheet name="Instructions" sheetId="4" r:id="rId1"/>
    <sheet name="Pre-K" sheetId="1" r:id="rId2"/>
    <sheet name="KG" sheetId="6" r:id="rId3"/>
    <sheet name="G1" sheetId="7" r:id="rId4"/>
    <sheet name="G2" sheetId="8" r:id="rId5"/>
    <sheet name="G3" sheetId="9" r:id="rId6"/>
    <sheet name="G4" sheetId="10" r:id="rId7"/>
    <sheet name="G5" sheetId="11" r:id="rId8"/>
    <sheet name="Lit Coach" sheetId="12" r:id="rId9"/>
    <sheet name="Lang Support" sheetId="13" r:id="rId10"/>
    <sheet name="Principal" sheetId="14" r:id="rId11"/>
    <sheet name="Imported Non-Print Materials" sheetId="2" r:id="rId12"/>
    <sheet name="Local Non-Shipped Items" sheetId="5" r:id="rId1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K4" i="14" l="1"/>
  <c r="K5" i="14"/>
  <c r="K6" i="14"/>
  <c r="K7" i="14"/>
  <c r="K8" i="14"/>
  <c r="K9" i="14"/>
  <c r="K10" i="14"/>
  <c r="K11" i="14"/>
  <c r="K12" i="14"/>
  <c r="K13" i="14"/>
  <c r="K14" i="14"/>
  <c r="K15" i="14"/>
  <c r="K16" i="14"/>
  <c r="K17" i="14"/>
  <c r="K20" i="14"/>
  <c r="K19" i="14"/>
  <c r="K18" i="14"/>
  <c r="Q17" i="14"/>
  <c r="P17" i="14"/>
  <c r="O17" i="14"/>
  <c r="N17" i="14"/>
  <c r="M17" i="14"/>
  <c r="Q16" i="14"/>
  <c r="P16" i="14"/>
  <c r="O16" i="14"/>
  <c r="N16" i="14"/>
  <c r="M16" i="14"/>
  <c r="Q15" i="14"/>
  <c r="P15" i="14"/>
  <c r="O15" i="14"/>
  <c r="N15" i="14"/>
  <c r="M15" i="14"/>
  <c r="Q14" i="14"/>
  <c r="P14" i="14"/>
  <c r="O14" i="14"/>
  <c r="N14" i="14"/>
  <c r="M14" i="14"/>
  <c r="Q13" i="14"/>
  <c r="P13" i="14"/>
  <c r="O13" i="14"/>
  <c r="N13" i="14"/>
  <c r="M13" i="14"/>
  <c r="Q12" i="14"/>
  <c r="P12" i="14"/>
  <c r="O12" i="14"/>
  <c r="N12" i="14"/>
  <c r="M12" i="14"/>
  <c r="Q11" i="14"/>
  <c r="P11" i="14"/>
  <c r="O11" i="14"/>
  <c r="N11" i="14"/>
  <c r="M11" i="14"/>
  <c r="Q10" i="14"/>
  <c r="P10" i="14"/>
  <c r="O10" i="14"/>
  <c r="N10" i="14"/>
  <c r="M10" i="14"/>
  <c r="Q9" i="14"/>
  <c r="P9" i="14"/>
  <c r="O9" i="14"/>
  <c r="N9" i="14"/>
  <c r="M9" i="14"/>
  <c r="Q8" i="14"/>
  <c r="P8" i="14"/>
  <c r="O8" i="14"/>
  <c r="N8" i="14"/>
  <c r="M8" i="14"/>
  <c r="Q7" i="14"/>
  <c r="P7" i="14"/>
  <c r="O7" i="14"/>
  <c r="N7" i="14"/>
  <c r="M7" i="14"/>
  <c r="Q6" i="14"/>
  <c r="P6" i="14"/>
  <c r="O6" i="14"/>
  <c r="N6" i="14"/>
  <c r="M6" i="14"/>
  <c r="Q5" i="14"/>
  <c r="P5" i="14"/>
  <c r="O5" i="14"/>
  <c r="N5" i="14"/>
  <c r="M5" i="14"/>
  <c r="Q4" i="14"/>
  <c r="P4" i="14"/>
  <c r="O4" i="14"/>
  <c r="N4" i="14"/>
  <c r="M4" i="14"/>
  <c r="Q3" i="14"/>
  <c r="P3" i="14"/>
  <c r="O3" i="14"/>
  <c r="N3" i="14"/>
  <c r="M3" i="14"/>
  <c r="K4" i="13"/>
  <c r="K5" i="13"/>
  <c r="K6" i="13"/>
  <c r="K7" i="13"/>
  <c r="K8" i="13"/>
  <c r="K9" i="13"/>
  <c r="K10" i="13"/>
  <c r="K11" i="13"/>
  <c r="K12" i="13"/>
  <c r="K13" i="13"/>
  <c r="K14" i="13"/>
  <c r="K15" i="13"/>
  <c r="K16" i="13"/>
  <c r="K17" i="13"/>
  <c r="K20" i="13"/>
  <c r="K19" i="13"/>
  <c r="K18" i="13"/>
  <c r="Q17" i="13"/>
  <c r="P17" i="13"/>
  <c r="O17" i="13"/>
  <c r="N17" i="13"/>
  <c r="M17" i="13"/>
  <c r="Q16" i="13"/>
  <c r="P16" i="13"/>
  <c r="O16" i="13"/>
  <c r="N16" i="13"/>
  <c r="M16" i="13"/>
  <c r="Q15" i="13"/>
  <c r="P15" i="13"/>
  <c r="O15" i="13"/>
  <c r="N15" i="13"/>
  <c r="M15" i="13"/>
  <c r="Q14" i="13"/>
  <c r="P14" i="13"/>
  <c r="O14" i="13"/>
  <c r="N14" i="13"/>
  <c r="M14" i="13"/>
  <c r="Q13" i="13"/>
  <c r="P13" i="13"/>
  <c r="O13" i="13"/>
  <c r="N13" i="13"/>
  <c r="M13" i="13"/>
  <c r="Q12" i="13"/>
  <c r="P12" i="13"/>
  <c r="O12" i="13"/>
  <c r="N12" i="13"/>
  <c r="M12" i="13"/>
  <c r="Q11" i="13"/>
  <c r="P11" i="13"/>
  <c r="O11" i="13"/>
  <c r="N11" i="13"/>
  <c r="M11" i="13"/>
  <c r="Q10" i="13"/>
  <c r="P10" i="13"/>
  <c r="O10" i="13"/>
  <c r="N10" i="13"/>
  <c r="M10" i="13"/>
  <c r="Q9" i="13"/>
  <c r="P9" i="13"/>
  <c r="O9" i="13"/>
  <c r="N9" i="13"/>
  <c r="M9" i="13"/>
  <c r="Q8" i="13"/>
  <c r="P8" i="13"/>
  <c r="O8" i="13"/>
  <c r="N8" i="13"/>
  <c r="M8" i="13"/>
  <c r="Q7" i="13"/>
  <c r="P7" i="13"/>
  <c r="O7" i="13"/>
  <c r="N7" i="13"/>
  <c r="M7" i="13"/>
  <c r="Q6" i="13"/>
  <c r="P6" i="13"/>
  <c r="O6" i="13"/>
  <c r="N6" i="13"/>
  <c r="M6" i="13"/>
  <c r="Q5" i="13"/>
  <c r="P5" i="13"/>
  <c r="O5" i="13"/>
  <c r="N5" i="13"/>
  <c r="M5" i="13"/>
  <c r="Q4" i="13"/>
  <c r="P4" i="13"/>
  <c r="O4" i="13"/>
  <c r="N4" i="13"/>
  <c r="M4" i="13"/>
  <c r="Q3" i="13"/>
  <c r="P3" i="13"/>
  <c r="O3" i="13"/>
  <c r="N3" i="13"/>
  <c r="M3" i="13"/>
  <c r="K4" i="12"/>
  <c r="K5" i="12"/>
  <c r="K6" i="12"/>
  <c r="K7" i="12"/>
  <c r="K8" i="12"/>
  <c r="K9" i="12"/>
  <c r="K10" i="12"/>
  <c r="K11" i="12"/>
  <c r="K12" i="12"/>
  <c r="K13" i="12"/>
  <c r="K14" i="12"/>
  <c r="K15" i="12"/>
  <c r="K16" i="12"/>
  <c r="K17" i="12"/>
  <c r="K20" i="12"/>
  <c r="K19" i="12"/>
  <c r="K18" i="12"/>
  <c r="Q17" i="12"/>
  <c r="P17" i="12"/>
  <c r="O17" i="12"/>
  <c r="N17" i="12"/>
  <c r="M17" i="12"/>
  <c r="Q16" i="12"/>
  <c r="P16" i="12"/>
  <c r="O16" i="12"/>
  <c r="N16" i="12"/>
  <c r="M16" i="12"/>
  <c r="Q15" i="12"/>
  <c r="P15" i="12"/>
  <c r="O15" i="12"/>
  <c r="N15" i="12"/>
  <c r="M15" i="12"/>
  <c r="Q14" i="12"/>
  <c r="P14" i="12"/>
  <c r="O14" i="12"/>
  <c r="N14" i="12"/>
  <c r="M14" i="12"/>
  <c r="Q13" i="12"/>
  <c r="P13" i="12"/>
  <c r="O13" i="12"/>
  <c r="N13" i="12"/>
  <c r="M13" i="12"/>
  <c r="Q12" i="12"/>
  <c r="P12" i="12"/>
  <c r="O12" i="12"/>
  <c r="N12" i="12"/>
  <c r="M12" i="12"/>
  <c r="Q11" i="12"/>
  <c r="P11" i="12"/>
  <c r="O11" i="12"/>
  <c r="N11" i="12"/>
  <c r="M11" i="12"/>
  <c r="Q10" i="12"/>
  <c r="P10" i="12"/>
  <c r="O10" i="12"/>
  <c r="N10" i="12"/>
  <c r="M10" i="12"/>
  <c r="Q9" i="12"/>
  <c r="P9" i="12"/>
  <c r="O9" i="12"/>
  <c r="N9" i="12"/>
  <c r="M9" i="12"/>
  <c r="Q8" i="12"/>
  <c r="P8" i="12"/>
  <c r="O8" i="12"/>
  <c r="N8" i="12"/>
  <c r="M8" i="12"/>
  <c r="Q7" i="12"/>
  <c r="P7" i="12"/>
  <c r="O7" i="12"/>
  <c r="N7" i="12"/>
  <c r="M7" i="12"/>
  <c r="Q6" i="12"/>
  <c r="P6" i="12"/>
  <c r="O6" i="12"/>
  <c r="N6" i="12"/>
  <c r="M6" i="12"/>
  <c r="Q5" i="12"/>
  <c r="P5" i="12"/>
  <c r="O5" i="12"/>
  <c r="N5" i="12"/>
  <c r="M5" i="12"/>
  <c r="Q4" i="12"/>
  <c r="P4" i="12"/>
  <c r="O4" i="12"/>
  <c r="N4" i="12"/>
  <c r="M4" i="12"/>
  <c r="Q3" i="12"/>
  <c r="P3" i="12"/>
  <c r="O3" i="12"/>
  <c r="N3" i="12"/>
  <c r="M3" i="12"/>
  <c r="K4" i="11"/>
  <c r="K5" i="11"/>
  <c r="K6" i="11"/>
  <c r="K7" i="11"/>
  <c r="K8" i="11"/>
  <c r="K9" i="11"/>
  <c r="K10" i="11"/>
  <c r="K11" i="11"/>
  <c r="K12" i="11"/>
  <c r="K13" i="11"/>
  <c r="K14" i="11"/>
  <c r="K15" i="11"/>
  <c r="K16" i="11"/>
  <c r="K17" i="11"/>
  <c r="K20" i="11"/>
  <c r="K19" i="11"/>
  <c r="K18" i="11"/>
  <c r="Q17" i="11"/>
  <c r="P17" i="11"/>
  <c r="O17" i="11"/>
  <c r="N17" i="11"/>
  <c r="M17" i="11"/>
  <c r="Q16" i="11"/>
  <c r="P16" i="11"/>
  <c r="O16" i="11"/>
  <c r="N16" i="11"/>
  <c r="M16" i="11"/>
  <c r="Q15" i="11"/>
  <c r="P15" i="11"/>
  <c r="O15" i="11"/>
  <c r="N15" i="11"/>
  <c r="M15" i="11"/>
  <c r="Q14" i="11"/>
  <c r="P14" i="11"/>
  <c r="O14" i="11"/>
  <c r="N14" i="11"/>
  <c r="M14" i="11"/>
  <c r="Q13" i="11"/>
  <c r="P13" i="11"/>
  <c r="O13" i="11"/>
  <c r="N13" i="11"/>
  <c r="M13" i="11"/>
  <c r="Q12" i="11"/>
  <c r="P12" i="11"/>
  <c r="O12" i="11"/>
  <c r="N12" i="11"/>
  <c r="M12" i="11"/>
  <c r="Q11" i="11"/>
  <c r="P11" i="11"/>
  <c r="O11" i="11"/>
  <c r="N11" i="11"/>
  <c r="M11" i="11"/>
  <c r="Q10" i="11"/>
  <c r="P10" i="11"/>
  <c r="O10" i="11"/>
  <c r="N10" i="11"/>
  <c r="M10" i="11"/>
  <c r="Q9" i="11"/>
  <c r="P9" i="11"/>
  <c r="O9" i="11"/>
  <c r="N9" i="11"/>
  <c r="M9" i="11"/>
  <c r="Q8" i="11"/>
  <c r="P8" i="11"/>
  <c r="O8" i="11"/>
  <c r="N8" i="11"/>
  <c r="M8" i="11"/>
  <c r="Q7" i="11"/>
  <c r="P7" i="11"/>
  <c r="O7" i="11"/>
  <c r="N7" i="11"/>
  <c r="M7" i="11"/>
  <c r="Q6" i="11"/>
  <c r="P6" i="11"/>
  <c r="O6" i="11"/>
  <c r="N6" i="11"/>
  <c r="M6" i="11"/>
  <c r="Q5" i="11"/>
  <c r="P5" i="11"/>
  <c r="O5" i="11"/>
  <c r="N5" i="11"/>
  <c r="M5" i="11"/>
  <c r="Q4" i="11"/>
  <c r="P4" i="11"/>
  <c r="O4" i="11"/>
  <c r="N4" i="11"/>
  <c r="M4" i="11"/>
  <c r="Q3" i="11"/>
  <c r="P3" i="11"/>
  <c r="O3" i="11"/>
  <c r="N3" i="11"/>
  <c r="M3" i="11"/>
  <c r="K4" i="10"/>
  <c r="K5" i="10"/>
  <c r="K6" i="10"/>
  <c r="K7" i="10"/>
  <c r="K8" i="10"/>
  <c r="K9" i="10"/>
  <c r="K10" i="10"/>
  <c r="K11" i="10"/>
  <c r="K12" i="10"/>
  <c r="K13" i="10"/>
  <c r="K14" i="10"/>
  <c r="K15" i="10"/>
  <c r="K16" i="10"/>
  <c r="K17" i="10"/>
  <c r="K20" i="10"/>
  <c r="K19" i="10"/>
  <c r="K18" i="10"/>
  <c r="Q17" i="10"/>
  <c r="P17" i="10"/>
  <c r="O17" i="10"/>
  <c r="N17" i="10"/>
  <c r="M17" i="10"/>
  <c r="Q16" i="10"/>
  <c r="P16" i="10"/>
  <c r="O16" i="10"/>
  <c r="N16" i="10"/>
  <c r="M16" i="10"/>
  <c r="Q15" i="10"/>
  <c r="P15" i="10"/>
  <c r="O15" i="10"/>
  <c r="N15" i="10"/>
  <c r="M15" i="10"/>
  <c r="Q14" i="10"/>
  <c r="P14" i="10"/>
  <c r="O14" i="10"/>
  <c r="N14" i="10"/>
  <c r="M14" i="10"/>
  <c r="Q13" i="10"/>
  <c r="P13" i="10"/>
  <c r="O13" i="10"/>
  <c r="N13" i="10"/>
  <c r="M13" i="10"/>
  <c r="Q12" i="10"/>
  <c r="P12" i="10"/>
  <c r="O12" i="10"/>
  <c r="N12" i="10"/>
  <c r="M12" i="10"/>
  <c r="Q11" i="10"/>
  <c r="P11" i="10"/>
  <c r="O11" i="10"/>
  <c r="N11" i="10"/>
  <c r="M11" i="10"/>
  <c r="Q10" i="10"/>
  <c r="P10" i="10"/>
  <c r="O10" i="10"/>
  <c r="N10" i="10"/>
  <c r="M10" i="10"/>
  <c r="Q9" i="10"/>
  <c r="P9" i="10"/>
  <c r="O9" i="10"/>
  <c r="N9" i="10"/>
  <c r="M9" i="10"/>
  <c r="Q8" i="10"/>
  <c r="P8" i="10"/>
  <c r="O8" i="10"/>
  <c r="N8" i="10"/>
  <c r="M8" i="10"/>
  <c r="Q7" i="10"/>
  <c r="P7" i="10"/>
  <c r="O7" i="10"/>
  <c r="N7" i="10"/>
  <c r="M7" i="10"/>
  <c r="Q6" i="10"/>
  <c r="P6" i="10"/>
  <c r="O6" i="10"/>
  <c r="N6" i="10"/>
  <c r="M6" i="10"/>
  <c r="Q5" i="10"/>
  <c r="P5" i="10"/>
  <c r="O5" i="10"/>
  <c r="N5" i="10"/>
  <c r="M5" i="10"/>
  <c r="Q4" i="10"/>
  <c r="P4" i="10"/>
  <c r="O4" i="10"/>
  <c r="N4" i="10"/>
  <c r="M4" i="10"/>
  <c r="Q3" i="10"/>
  <c r="P3" i="10"/>
  <c r="O3" i="10"/>
  <c r="N3" i="10"/>
  <c r="M3" i="10"/>
  <c r="K4" i="9"/>
  <c r="K5" i="9"/>
  <c r="K6" i="9"/>
  <c r="K7" i="9"/>
  <c r="K8" i="9"/>
  <c r="K9" i="9"/>
  <c r="K10" i="9"/>
  <c r="K11" i="9"/>
  <c r="K12" i="9"/>
  <c r="K13" i="9"/>
  <c r="K14" i="9"/>
  <c r="K15" i="9"/>
  <c r="K16" i="9"/>
  <c r="K17" i="9"/>
  <c r="K20" i="9"/>
  <c r="K19" i="9"/>
  <c r="K18" i="9"/>
  <c r="Q17" i="9"/>
  <c r="P17" i="9"/>
  <c r="O17" i="9"/>
  <c r="N17" i="9"/>
  <c r="M17" i="9"/>
  <c r="Q16" i="9"/>
  <c r="P16" i="9"/>
  <c r="O16" i="9"/>
  <c r="N16" i="9"/>
  <c r="M16" i="9"/>
  <c r="Q15" i="9"/>
  <c r="P15" i="9"/>
  <c r="O15" i="9"/>
  <c r="N15" i="9"/>
  <c r="M15" i="9"/>
  <c r="Q14" i="9"/>
  <c r="P14" i="9"/>
  <c r="O14" i="9"/>
  <c r="N14" i="9"/>
  <c r="M14" i="9"/>
  <c r="Q13" i="9"/>
  <c r="P13" i="9"/>
  <c r="O13" i="9"/>
  <c r="N13" i="9"/>
  <c r="M13" i="9"/>
  <c r="Q12" i="9"/>
  <c r="P12" i="9"/>
  <c r="O12" i="9"/>
  <c r="N12" i="9"/>
  <c r="M12" i="9"/>
  <c r="Q11" i="9"/>
  <c r="P11" i="9"/>
  <c r="O11" i="9"/>
  <c r="N11" i="9"/>
  <c r="M11" i="9"/>
  <c r="Q10" i="9"/>
  <c r="P10" i="9"/>
  <c r="O10" i="9"/>
  <c r="N10" i="9"/>
  <c r="M10" i="9"/>
  <c r="Q9" i="9"/>
  <c r="P9" i="9"/>
  <c r="O9" i="9"/>
  <c r="N9" i="9"/>
  <c r="M9" i="9"/>
  <c r="Q8" i="9"/>
  <c r="P8" i="9"/>
  <c r="O8" i="9"/>
  <c r="N8" i="9"/>
  <c r="M8" i="9"/>
  <c r="Q7" i="9"/>
  <c r="P7" i="9"/>
  <c r="O7" i="9"/>
  <c r="N7" i="9"/>
  <c r="M7" i="9"/>
  <c r="Q6" i="9"/>
  <c r="P6" i="9"/>
  <c r="O6" i="9"/>
  <c r="N6" i="9"/>
  <c r="M6" i="9"/>
  <c r="Q5" i="9"/>
  <c r="P5" i="9"/>
  <c r="O5" i="9"/>
  <c r="N5" i="9"/>
  <c r="M5" i="9"/>
  <c r="Q4" i="9"/>
  <c r="P4" i="9"/>
  <c r="O4" i="9"/>
  <c r="N4" i="9"/>
  <c r="M4" i="9"/>
  <c r="Q3" i="9"/>
  <c r="P3" i="9"/>
  <c r="O3" i="9"/>
  <c r="N3" i="9"/>
  <c r="M3" i="9"/>
  <c r="K4" i="8"/>
  <c r="K5" i="8"/>
  <c r="K6" i="8"/>
  <c r="K7" i="8"/>
  <c r="K8" i="8"/>
  <c r="K9" i="8"/>
  <c r="K10" i="8"/>
  <c r="K11" i="8"/>
  <c r="K12" i="8"/>
  <c r="K13" i="8"/>
  <c r="K14" i="8"/>
  <c r="K15" i="8"/>
  <c r="K16" i="8"/>
  <c r="K17" i="8"/>
  <c r="K20" i="8"/>
  <c r="K19" i="8"/>
  <c r="K18" i="8"/>
  <c r="Q17" i="8"/>
  <c r="P17" i="8"/>
  <c r="O17" i="8"/>
  <c r="N17" i="8"/>
  <c r="M17" i="8"/>
  <c r="Q16" i="8"/>
  <c r="P16" i="8"/>
  <c r="O16" i="8"/>
  <c r="N16" i="8"/>
  <c r="M16" i="8"/>
  <c r="Q15" i="8"/>
  <c r="P15" i="8"/>
  <c r="O15" i="8"/>
  <c r="N15" i="8"/>
  <c r="M15" i="8"/>
  <c r="Q14" i="8"/>
  <c r="P14" i="8"/>
  <c r="O14" i="8"/>
  <c r="N14" i="8"/>
  <c r="M14" i="8"/>
  <c r="Q13" i="8"/>
  <c r="P13" i="8"/>
  <c r="O13" i="8"/>
  <c r="N13" i="8"/>
  <c r="M13" i="8"/>
  <c r="Q12" i="8"/>
  <c r="P12" i="8"/>
  <c r="O12" i="8"/>
  <c r="N12" i="8"/>
  <c r="M12" i="8"/>
  <c r="Q11" i="8"/>
  <c r="P11" i="8"/>
  <c r="O11" i="8"/>
  <c r="N11" i="8"/>
  <c r="M11" i="8"/>
  <c r="Q10" i="8"/>
  <c r="P10" i="8"/>
  <c r="O10" i="8"/>
  <c r="N10" i="8"/>
  <c r="M10" i="8"/>
  <c r="Q9" i="8"/>
  <c r="P9" i="8"/>
  <c r="O9" i="8"/>
  <c r="N9" i="8"/>
  <c r="M9" i="8"/>
  <c r="Q8" i="8"/>
  <c r="P8" i="8"/>
  <c r="O8" i="8"/>
  <c r="N8" i="8"/>
  <c r="M8" i="8"/>
  <c r="Q7" i="8"/>
  <c r="P7" i="8"/>
  <c r="O7" i="8"/>
  <c r="N7" i="8"/>
  <c r="M7" i="8"/>
  <c r="Q6" i="8"/>
  <c r="P6" i="8"/>
  <c r="O6" i="8"/>
  <c r="N6" i="8"/>
  <c r="M6" i="8"/>
  <c r="Q5" i="8"/>
  <c r="P5" i="8"/>
  <c r="O5" i="8"/>
  <c r="N5" i="8"/>
  <c r="M5" i="8"/>
  <c r="Q4" i="8"/>
  <c r="P4" i="8"/>
  <c r="O4" i="8"/>
  <c r="N4" i="8"/>
  <c r="M4" i="8"/>
  <c r="Q3" i="8"/>
  <c r="P3" i="8"/>
  <c r="O3" i="8"/>
  <c r="N3" i="8"/>
  <c r="M3" i="8"/>
  <c r="K4" i="7"/>
  <c r="K5" i="7"/>
  <c r="K6" i="7"/>
  <c r="K7" i="7"/>
  <c r="K8" i="7"/>
  <c r="K9" i="7"/>
  <c r="K10" i="7"/>
  <c r="K11" i="7"/>
  <c r="K12" i="7"/>
  <c r="K13" i="7"/>
  <c r="K14" i="7"/>
  <c r="K15" i="7"/>
  <c r="K16" i="7"/>
  <c r="K17" i="7"/>
  <c r="K20" i="7"/>
  <c r="K19" i="7"/>
  <c r="K18" i="7"/>
  <c r="Q17" i="7"/>
  <c r="P17" i="7"/>
  <c r="O17" i="7"/>
  <c r="N17" i="7"/>
  <c r="M17" i="7"/>
  <c r="Q16" i="7"/>
  <c r="P16" i="7"/>
  <c r="O16" i="7"/>
  <c r="N16" i="7"/>
  <c r="M16" i="7"/>
  <c r="Q15" i="7"/>
  <c r="P15" i="7"/>
  <c r="O15" i="7"/>
  <c r="N15" i="7"/>
  <c r="M15" i="7"/>
  <c r="Q14" i="7"/>
  <c r="P14" i="7"/>
  <c r="O14" i="7"/>
  <c r="N14" i="7"/>
  <c r="M14" i="7"/>
  <c r="Q13" i="7"/>
  <c r="P13" i="7"/>
  <c r="O13" i="7"/>
  <c r="N13" i="7"/>
  <c r="M13" i="7"/>
  <c r="Q12" i="7"/>
  <c r="P12" i="7"/>
  <c r="O12" i="7"/>
  <c r="N12" i="7"/>
  <c r="M12" i="7"/>
  <c r="Q11" i="7"/>
  <c r="P11" i="7"/>
  <c r="O11" i="7"/>
  <c r="N11" i="7"/>
  <c r="M11" i="7"/>
  <c r="Q10" i="7"/>
  <c r="P10" i="7"/>
  <c r="O10" i="7"/>
  <c r="N10" i="7"/>
  <c r="M10" i="7"/>
  <c r="Q9" i="7"/>
  <c r="P9" i="7"/>
  <c r="O9" i="7"/>
  <c r="N9" i="7"/>
  <c r="M9" i="7"/>
  <c r="Q8" i="7"/>
  <c r="P8" i="7"/>
  <c r="O8" i="7"/>
  <c r="N8" i="7"/>
  <c r="M8" i="7"/>
  <c r="Q7" i="7"/>
  <c r="P7" i="7"/>
  <c r="O7" i="7"/>
  <c r="N7" i="7"/>
  <c r="M7" i="7"/>
  <c r="Q6" i="7"/>
  <c r="P6" i="7"/>
  <c r="O6" i="7"/>
  <c r="N6" i="7"/>
  <c r="M6" i="7"/>
  <c r="Q5" i="7"/>
  <c r="P5" i="7"/>
  <c r="O5" i="7"/>
  <c r="N5" i="7"/>
  <c r="M5" i="7"/>
  <c r="Q4" i="7"/>
  <c r="P4" i="7"/>
  <c r="O4" i="7"/>
  <c r="N4" i="7"/>
  <c r="M4" i="7"/>
  <c r="Q3" i="7"/>
  <c r="P3" i="7"/>
  <c r="O3" i="7"/>
  <c r="N3" i="7"/>
  <c r="M3" i="7"/>
  <c r="K4" i="6"/>
  <c r="K5" i="6"/>
  <c r="K6" i="6"/>
  <c r="K7" i="6"/>
  <c r="K8" i="6"/>
  <c r="K9" i="6"/>
  <c r="K10" i="6"/>
  <c r="K11" i="6"/>
  <c r="K12" i="6"/>
  <c r="K13" i="6"/>
  <c r="K14" i="6"/>
  <c r="K15" i="6"/>
  <c r="K16" i="6"/>
  <c r="K17" i="6"/>
  <c r="K20" i="6"/>
  <c r="K19" i="6"/>
  <c r="K18" i="6"/>
  <c r="Q17" i="6"/>
  <c r="P17" i="6"/>
  <c r="O17" i="6"/>
  <c r="N17" i="6"/>
  <c r="M17" i="6"/>
  <c r="Q16" i="6"/>
  <c r="P16" i="6"/>
  <c r="O16" i="6"/>
  <c r="N16" i="6"/>
  <c r="M16" i="6"/>
  <c r="Q15" i="6"/>
  <c r="P15" i="6"/>
  <c r="O15" i="6"/>
  <c r="N15" i="6"/>
  <c r="M15" i="6"/>
  <c r="Q14" i="6"/>
  <c r="P14" i="6"/>
  <c r="O14" i="6"/>
  <c r="N14" i="6"/>
  <c r="M14" i="6"/>
  <c r="Q13" i="6"/>
  <c r="P13" i="6"/>
  <c r="O13" i="6"/>
  <c r="N13" i="6"/>
  <c r="M13" i="6"/>
  <c r="Q12" i="6"/>
  <c r="P12" i="6"/>
  <c r="O12" i="6"/>
  <c r="N12" i="6"/>
  <c r="M12" i="6"/>
  <c r="Q11" i="6"/>
  <c r="P11" i="6"/>
  <c r="O11" i="6"/>
  <c r="N11" i="6"/>
  <c r="M11" i="6"/>
  <c r="Q10" i="6"/>
  <c r="P10" i="6"/>
  <c r="O10" i="6"/>
  <c r="N10" i="6"/>
  <c r="M10" i="6"/>
  <c r="Q9" i="6"/>
  <c r="P9" i="6"/>
  <c r="O9" i="6"/>
  <c r="N9" i="6"/>
  <c r="M9" i="6"/>
  <c r="Q8" i="6"/>
  <c r="P8" i="6"/>
  <c r="O8" i="6"/>
  <c r="N8" i="6"/>
  <c r="M8" i="6"/>
  <c r="Q7" i="6"/>
  <c r="P7" i="6"/>
  <c r="O7" i="6"/>
  <c r="N7" i="6"/>
  <c r="M7" i="6"/>
  <c r="Q6" i="6"/>
  <c r="P6" i="6"/>
  <c r="O6" i="6"/>
  <c r="N6" i="6"/>
  <c r="M6" i="6"/>
  <c r="Q5" i="6"/>
  <c r="P5" i="6"/>
  <c r="O5" i="6"/>
  <c r="N5" i="6"/>
  <c r="M5" i="6"/>
  <c r="Q4" i="6"/>
  <c r="P4" i="6"/>
  <c r="O4" i="6"/>
  <c r="N4" i="6"/>
  <c r="M4" i="6"/>
  <c r="Q3" i="6"/>
  <c r="P3" i="6"/>
  <c r="O3" i="6"/>
  <c r="N3" i="6"/>
  <c r="M3" i="6"/>
  <c r="Q17" i="5"/>
  <c r="P17" i="5"/>
  <c r="O17" i="5"/>
  <c r="N17" i="5"/>
  <c r="M17" i="5"/>
  <c r="K17" i="5"/>
  <c r="Q16" i="5"/>
  <c r="P16" i="5"/>
  <c r="O16" i="5"/>
  <c r="N16" i="5"/>
  <c r="M16" i="5"/>
  <c r="K16" i="5"/>
  <c r="Q15" i="5"/>
  <c r="P15" i="5"/>
  <c r="O15" i="5"/>
  <c r="N15" i="5"/>
  <c r="M15" i="5"/>
  <c r="K15" i="5"/>
  <c r="Q14" i="5"/>
  <c r="P14" i="5"/>
  <c r="O14" i="5"/>
  <c r="N14" i="5"/>
  <c r="M14" i="5"/>
  <c r="K14" i="5"/>
  <c r="Q13" i="5"/>
  <c r="P13" i="5"/>
  <c r="O13" i="5"/>
  <c r="N13" i="5"/>
  <c r="M13" i="5"/>
  <c r="K13" i="5"/>
  <c r="Q12" i="5"/>
  <c r="P12" i="5"/>
  <c r="O12" i="5"/>
  <c r="N12" i="5"/>
  <c r="M12" i="5"/>
  <c r="K12" i="5"/>
  <c r="Q11" i="5"/>
  <c r="P11" i="5"/>
  <c r="O11" i="5"/>
  <c r="N11" i="5"/>
  <c r="M11" i="5"/>
  <c r="K11" i="5"/>
  <c r="Q10" i="5"/>
  <c r="P10" i="5"/>
  <c r="O10" i="5"/>
  <c r="N10" i="5"/>
  <c r="M10" i="5"/>
  <c r="K10" i="5"/>
  <c r="Q9" i="5"/>
  <c r="P9" i="5"/>
  <c r="O9" i="5"/>
  <c r="N9" i="5"/>
  <c r="M9" i="5"/>
  <c r="K9" i="5"/>
  <c r="Q8" i="5"/>
  <c r="P8" i="5"/>
  <c r="O8" i="5"/>
  <c r="N8" i="5"/>
  <c r="M8" i="5"/>
  <c r="K8" i="5"/>
  <c r="Q7" i="5"/>
  <c r="P7" i="5"/>
  <c r="O7" i="5"/>
  <c r="N7" i="5"/>
  <c r="M7" i="5"/>
  <c r="K7" i="5"/>
  <c r="Q6" i="5"/>
  <c r="P6" i="5"/>
  <c r="O6" i="5"/>
  <c r="N6" i="5"/>
  <c r="M6" i="5"/>
  <c r="K6" i="5"/>
  <c r="Q5" i="5"/>
  <c r="P5" i="5"/>
  <c r="O5" i="5"/>
  <c r="N5" i="5"/>
  <c r="M5" i="5"/>
  <c r="K5" i="5"/>
  <c r="Q4" i="5"/>
  <c r="P4" i="5"/>
  <c r="O4" i="5"/>
  <c r="N4" i="5"/>
  <c r="M4" i="5"/>
  <c r="K4" i="5"/>
  <c r="Q3" i="5"/>
  <c r="P3" i="5"/>
  <c r="O3" i="5"/>
  <c r="N3" i="5"/>
  <c r="M3" i="5"/>
  <c r="K3" i="5"/>
  <c r="Q17" i="1"/>
  <c r="P17" i="1"/>
  <c r="O17" i="1"/>
  <c r="N17" i="1"/>
  <c r="M17" i="1"/>
  <c r="K17" i="1"/>
  <c r="Q16" i="1"/>
  <c r="P16" i="1"/>
  <c r="O16" i="1"/>
  <c r="N16" i="1"/>
  <c r="M16" i="1"/>
  <c r="K16" i="1"/>
  <c r="Q15" i="1"/>
  <c r="P15" i="1"/>
  <c r="O15" i="1"/>
  <c r="N15" i="1"/>
  <c r="M15" i="1"/>
  <c r="K15" i="1"/>
  <c r="Q14" i="1"/>
  <c r="P14" i="1"/>
  <c r="O14" i="1"/>
  <c r="N14" i="1"/>
  <c r="M14" i="1"/>
  <c r="K14" i="1"/>
  <c r="Q13" i="1"/>
  <c r="P13" i="1"/>
  <c r="O13" i="1"/>
  <c r="N13" i="1"/>
  <c r="M13" i="1"/>
  <c r="K13" i="1"/>
  <c r="Q12" i="1"/>
  <c r="P12" i="1"/>
  <c r="O12" i="1"/>
  <c r="N12" i="1"/>
  <c r="M12" i="1"/>
  <c r="K12" i="1"/>
  <c r="Q11" i="1"/>
  <c r="P11" i="1"/>
  <c r="O11" i="1"/>
  <c r="N11" i="1"/>
  <c r="M11" i="1"/>
  <c r="K11" i="1"/>
  <c r="Q10" i="1"/>
  <c r="P10" i="1"/>
  <c r="O10" i="1"/>
  <c r="N10" i="1"/>
  <c r="M10" i="1"/>
  <c r="K10" i="1"/>
  <c r="Q9" i="1"/>
  <c r="P9" i="1"/>
  <c r="O9" i="1"/>
  <c r="N9" i="1"/>
  <c r="M9" i="1"/>
  <c r="K9" i="1"/>
  <c r="Q8" i="1"/>
  <c r="P8" i="1"/>
  <c r="O8" i="1"/>
  <c r="N8" i="1"/>
  <c r="M8" i="1"/>
  <c r="K8" i="1"/>
  <c r="Q7" i="1"/>
  <c r="P7" i="1"/>
  <c r="O7" i="1"/>
  <c r="N7" i="1"/>
  <c r="M7" i="1"/>
  <c r="K7" i="1"/>
  <c r="Q6" i="1"/>
  <c r="P6" i="1"/>
  <c r="O6" i="1"/>
  <c r="N6" i="1"/>
  <c r="M6" i="1"/>
  <c r="K6" i="1"/>
  <c r="Q5" i="1"/>
  <c r="P5" i="1"/>
  <c r="O5" i="1"/>
  <c r="N5" i="1"/>
  <c r="M5" i="1"/>
  <c r="K5" i="1"/>
  <c r="Q4" i="1"/>
  <c r="P4" i="1"/>
  <c r="O4" i="1"/>
  <c r="N4" i="1"/>
  <c r="M4" i="1"/>
  <c r="K4" i="1"/>
  <c r="Q3" i="1"/>
  <c r="P3" i="1"/>
  <c r="O3" i="1"/>
  <c r="N3" i="1"/>
  <c r="M3" i="1"/>
  <c r="K17" i="2"/>
  <c r="K15" i="2"/>
  <c r="K14" i="2"/>
  <c r="K13" i="2"/>
  <c r="K12" i="2"/>
  <c r="K11" i="2"/>
  <c r="K10" i="2"/>
  <c r="K9" i="2"/>
  <c r="K8" i="2"/>
  <c r="M4" i="2"/>
  <c r="N4" i="2"/>
  <c r="O4" i="2"/>
  <c r="P4" i="2"/>
  <c r="Q4" i="2"/>
  <c r="M5" i="2"/>
  <c r="N5" i="2"/>
  <c r="O5" i="2"/>
  <c r="P5" i="2"/>
  <c r="Q5" i="2"/>
  <c r="M6" i="2"/>
  <c r="N6" i="2"/>
  <c r="O6" i="2"/>
  <c r="P6" i="2"/>
  <c r="Q6" i="2"/>
  <c r="M7" i="2"/>
  <c r="N7" i="2"/>
  <c r="O7" i="2"/>
  <c r="P7" i="2"/>
  <c r="Q7" i="2"/>
  <c r="M8" i="2"/>
  <c r="N8" i="2"/>
  <c r="O8" i="2"/>
  <c r="P8" i="2"/>
  <c r="Q8" i="2"/>
  <c r="M9" i="2"/>
  <c r="N9" i="2"/>
  <c r="O9" i="2"/>
  <c r="P9" i="2"/>
  <c r="Q9" i="2"/>
  <c r="M10" i="2"/>
  <c r="N10" i="2"/>
  <c r="O10" i="2"/>
  <c r="P10" i="2"/>
  <c r="Q10" i="2"/>
  <c r="M11" i="2"/>
  <c r="N11" i="2"/>
  <c r="O11" i="2"/>
  <c r="P11" i="2"/>
  <c r="Q11" i="2"/>
  <c r="M12" i="2"/>
  <c r="N12" i="2"/>
  <c r="O12" i="2"/>
  <c r="P12" i="2"/>
  <c r="Q12" i="2"/>
  <c r="M13" i="2"/>
  <c r="N13" i="2"/>
  <c r="O13" i="2"/>
  <c r="P13" i="2"/>
  <c r="Q13" i="2"/>
  <c r="M14" i="2"/>
  <c r="N14" i="2"/>
  <c r="O14" i="2"/>
  <c r="P14" i="2"/>
  <c r="Q14" i="2"/>
  <c r="M15" i="2"/>
  <c r="N15" i="2"/>
  <c r="O15" i="2"/>
  <c r="P15" i="2"/>
  <c r="Q15" i="2"/>
  <c r="M16" i="2"/>
  <c r="N16" i="2"/>
  <c r="O16" i="2"/>
  <c r="P16" i="2"/>
  <c r="Q16" i="2"/>
  <c r="K16" i="2"/>
  <c r="M17" i="2"/>
  <c r="N17" i="2"/>
  <c r="O17" i="2"/>
  <c r="P17" i="2"/>
  <c r="Q17" i="2"/>
  <c r="Q3" i="2"/>
  <c r="P3" i="2"/>
  <c r="O3" i="2"/>
  <c r="N3" i="2"/>
  <c r="K7" i="2"/>
  <c r="K6" i="2"/>
  <c r="K5" i="2"/>
  <c r="K4" i="2"/>
  <c r="K3" i="2"/>
  <c r="M3" i="2"/>
  <c r="K20" i="5"/>
  <c r="K18" i="5"/>
  <c r="K18" i="1"/>
  <c r="K19" i="1"/>
  <c r="K18" i="2"/>
  <c r="K20" i="2"/>
  <c r="K20" i="1"/>
  <c r="K19" i="2"/>
</calcChain>
</file>

<file path=xl/sharedStrings.xml><?xml version="1.0" encoding="utf-8"?>
<sst xmlns="http://schemas.openxmlformats.org/spreadsheetml/2006/main" count="245" uniqueCount="29">
  <si>
    <t>Teacher</t>
  </si>
  <si>
    <t>Item description</t>
  </si>
  <si>
    <t xml:space="preserve">Vendor / Publisher </t>
  </si>
  <si>
    <t>USD TOTAL</t>
  </si>
  <si>
    <t>ADD 35%</t>
  </si>
  <si>
    <t xml:space="preserve">TOTAL </t>
  </si>
  <si>
    <t>Subject</t>
  </si>
  <si>
    <t>Catalog and year</t>
  </si>
  <si>
    <t>Page of catalog</t>
  </si>
  <si>
    <t>ISBN</t>
  </si>
  <si>
    <t>Unit price</t>
  </si>
  <si>
    <t>Currency</t>
  </si>
  <si>
    <t>Qty.</t>
  </si>
  <si>
    <t>Total USD</t>
  </si>
  <si>
    <t>USD</t>
  </si>
  <si>
    <t>RMB</t>
  </si>
  <si>
    <t>EUR</t>
  </si>
  <si>
    <t>GBP</t>
  </si>
  <si>
    <t>AUD</t>
  </si>
  <si>
    <t>1 RMB =</t>
  </si>
  <si>
    <t>1 Euro =</t>
  </si>
  <si>
    <t>1 GB Pound =</t>
  </si>
  <si>
    <t>1 Australian $ =</t>
  </si>
  <si>
    <t>ADD 85%</t>
  </si>
  <si>
    <r>
      <t xml:space="preserve">Enter today's exchange rates </t>
    </r>
    <r>
      <rPr>
        <b/>
        <i/>
        <sz val="11"/>
        <color theme="1"/>
        <rFont val="Calibri"/>
        <family val="2"/>
        <scheme val="minor"/>
      </rPr>
      <t>(www.xe.com is the best site for this)</t>
    </r>
    <r>
      <rPr>
        <b/>
        <sz val="11"/>
        <color theme="1"/>
        <rFont val="Calibri"/>
        <family val="2"/>
        <scheme val="minor"/>
      </rPr>
      <t xml:space="preserve"> below</t>
    </r>
  </si>
  <si>
    <r>
      <rPr>
        <b/>
        <sz val="14"/>
        <rFont val="Calibri"/>
        <family val="2"/>
        <scheme val="minor"/>
      </rPr>
      <t>XIS 2010-2011   Order Form</t>
    </r>
    <r>
      <rPr>
        <b/>
        <sz val="12"/>
        <rFont val="Calibri"/>
        <family val="2"/>
        <scheme val="minor"/>
      </rPr>
      <t xml:space="preserve">
</t>
    </r>
    <r>
      <rPr>
        <b/>
        <i/>
        <sz val="12"/>
        <rFont val="Calibri"/>
        <family val="2"/>
        <scheme val="minor"/>
      </rPr>
      <t>Non-Print Materials</t>
    </r>
  </si>
  <si>
    <r>
      <rPr>
        <b/>
        <sz val="14"/>
        <rFont val="Calibri"/>
        <family val="2"/>
        <scheme val="minor"/>
      </rPr>
      <t>XIS 2010-2011   Order Form</t>
    </r>
    <r>
      <rPr>
        <b/>
        <sz val="12"/>
        <rFont val="Calibri"/>
        <family val="2"/>
        <scheme val="minor"/>
      </rPr>
      <t xml:space="preserve">
</t>
    </r>
    <r>
      <rPr>
        <b/>
        <i/>
        <sz val="12"/>
        <rFont val="Calibri"/>
        <family val="2"/>
        <scheme val="minor"/>
      </rPr>
      <t>Locally obtained, non-shipped</t>
    </r>
  </si>
  <si>
    <r>
      <rPr>
        <b/>
        <sz val="14"/>
        <rFont val="Calibri"/>
        <family val="2"/>
        <scheme val="minor"/>
      </rPr>
      <t>XIS 2012-201 Literacy Order Form</t>
    </r>
    <r>
      <rPr>
        <b/>
        <sz val="12"/>
        <rFont val="Calibri"/>
        <family val="2"/>
        <scheme val="minor"/>
      </rPr>
      <t xml:space="preserve">
</t>
    </r>
    <r>
      <rPr>
        <b/>
        <i/>
        <sz val="12"/>
        <rFont val="Calibri"/>
        <family val="2"/>
        <scheme val="minor"/>
      </rPr>
      <t>Imported Printed Materials</t>
    </r>
  </si>
  <si>
    <r>
      <rPr>
        <b/>
        <sz val="14"/>
        <rFont val="Calibri"/>
        <family val="2"/>
        <scheme val="minor"/>
      </rPr>
      <t>XIS 2012-201 Literacy &amp; PYP Order</t>
    </r>
    <r>
      <rPr>
        <b/>
        <sz val="12"/>
        <rFont val="Calibri"/>
        <family val="2"/>
        <scheme val="minor"/>
      </rPr>
      <t xml:space="preserve">
</t>
    </r>
    <r>
      <rPr>
        <b/>
        <i/>
        <sz val="12"/>
        <rFont val="Calibri"/>
        <family val="2"/>
        <scheme val="minor"/>
      </rPr>
      <t>Imported Printed Materials Only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</si>
</sst>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_);[Red]\(\$#,##0.00\)"/>
    <numFmt numFmtId="165" formatCode="[$￥-804]#,##0.00_);[Red]\([$￥-804]#,##0.00\)"/>
    <numFmt numFmtId="166" formatCode="&quot;$&quot;#,##0.00"/>
  </numFmts>
  <fonts count="8" x14ac:knownFonts="1">
    <font>
      <sz val="11"/>
      <color theme="1"/>
      <name val="Calibri"/>
      <family val="2"/>
      <scheme val="minor"/>
    </font>
    <font>
      <b/>
      <sz val="11"/>
      <color theme="1"/>
      <name val="Calibri"/>
      <family val="2"/>
      <scheme val="minor"/>
    </font>
    <font>
      <sz val="12"/>
      <name val="宋体"/>
      <charset val="134"/>
    </font>
    <font>
      <b/>
      <sz val="12"/>
      <name val="Calibri"/>
      <family val="2"/>
      <scheme val="minor"/>
    </font>
    <font>
      <b/>
      <i/>
      <sz val="12"/>
      <name val="Calibri"/>
      <family val="2"/>
      <scheme val="minor"/>
    </font>
    <font>
      <b/>
      <sz val="14"/>
      <name val="Calibri"/>
      <family val="2"/>
      <scheme val="minor"/>
    </font>
    <font>
      <b/>
      <i/>
      <sz val="11"/>
      <color theme="1"/>
      <name val="Calibri"/>
      <family val="2"/>
      <scheme val="minor"/>
    </font>
    <font>
      <u/>
      <sz val="11"/>
      <color theme="10"/>
      <name val="Calibri"/>
      <family val="2"/>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3">
    <xf numFmtId="0" fontId="0" fillId="0" borderId="0"/>
    <xf numFmtId="0" fontId="2" fillId="0" borderId="0"/>
    <xf numFmtId="0" fontId="7" fillId="0" borderId="0" applyNumberFormat="0" applyFill="0" applyBorder="0" applyAlignment="0" applyProtection="0">
      <alignment vertical="top"/>
      <protection locked="0"/>
    </xf>
  </cellStyleXfs>
  <cellXfs count="35">
    <xf numFmtId="0" fontId="0" fillId="0" borderId="0" xfId="0"/>
    <xf numFmtId="0" fontId="0" fillId="0" borderId="0" xfId="0" applyAlignment="1">
      <alignment horizontal="center"/>
    </xf>
    <xf numFmtId="0" fontId="0" fillId="0" borderId="0" xfId="0" applyAlignment="1">
      <alignment wrapText="1"/>
    </xf>
    <xf numFmtId="166" fontId="0" fillId="0" borderId="2" xfId="0" applyNumberFormat="1" applyFont="1" applyBorder="1" applyAlignment="1" applyProtection="1">
      <alignment vertical="center" wrapText="1"/>
      <protection hidden="1"/>
    </xf>
    <xf numFmtId="49" fontId="0" fillId="0" borderId="2" xfId="0" applyNumberFormat="1" applyFont="1" applyBorder="1" applyAlignment="1" applyProtection="1">
      <alignment vertical="center" wrapText="1"/>
      <protection locked="0"/>
    </xf>
    <xf numFmtId="1" fontId="0" fillId="0" borderId="2" xfId="0" applyNumberFormat="1" applyFont="1" applyBorder="1" applyAlignment="1" applyProtection="1">
      <alignment vertical="center" wrapText="1"/>
      <protection locked="0"/>
    </xf>
    <xf numFmtId="2" fontId="0" fillId="0" borderId="2" xfId="0" applyNumberFormat="1" applyFont="1" applyBorder="1" applyAlignment="1" applyProtection="1">
      <alignment vertical="center" wrapText="1"/>
      <protection locked="0"/>
    </xf>
    <xf numFmtId="0" fontId="3" fillId="0" borderId="2" xfId="1" applyFont="1" applyFill="1" applyBorder="1" applyAlignment="1" applyProtection="1">
      <alignment horizontal="center" wrapText="1"/>
      <protection locked="0"/>
    </xf>
    <xf numFmtId="0" fontId="3" fillId="0" borderId="2" xfId="1" applyNumberFormat="1" applyFont="1" applyFill="1" applyBorder="1" applyAlignment="1" applyProtection="1">
      <alignment horizontal="center" wrapText="1"/>
      <protection locked="0"/>
    </xf>
    <xf numFmtId="49" fontId="3" fillId="0" borderId="2" xfId="1" applyNumberFormat="1" applyFont="1" applyFill="1" applyBorder="1" applyAlignment="1" applyProtection="1">
      <alignment horizontal="center" wrapText="1"/>
      <protection locked="0"/>
    </xf>
    <xf numFmtId="164" fontId="3" fillId="0" borderId="2" xfId="1" applyNumberFormat="1" applyFont="1" applyFill="1" applyBorder="1" applyAlignment="1" applyProtection="1">
      <alignment horizontal="center" wrapText="1"/>
      <protection locked="0"/>
    </xf>
    <xf numFmtId="0" fontId="1" fillId="0" borderId="2" xfId="0" applyFont="1" applyBorder="1" applyAlignment="1" applyProtection="1">
      <alignment vertical="center" wrapText="1"/>
      <protection locked="0"/>
    </xf>
    <xf numFmtId="9" fontId="1" fillId="0" borderId="2" xfId="0" applyNumberFormat="1" applyFont="1" applyBorder="1" applyAlignment="1" applyProtection="1">
      <alignment vertical="center" wrapText="1"/>
      <protection locked="0"/>
    </xf>
    <xf numFmtId="165" fontId="3" fillId="0" borderId="2" xfId="1" applyNumberFormat="1" applyFont="1" applyFill="1" applyBorder="1" applyAlignment="1" applyProtection="1">
      <alignment horizontal="center" wrapText="1"/>
      <protection hidden="1"/>
    </xf>
    <xf numFmtId="0" fontId="0" fillId="0" borderId="0" xfId="0" applyProtection="1">
      <protection hidden="1"/>
    </xf>
    <xf numFmtId="2" fontId="0" fillId="0" borderId="2" xfId="0" applyNumberFormat="1" applyFont="1" applyBorder="1" applyAlignment="1" applyProtection="1">
      <alignment horizontal="center" vertical="center" wrapText="1"/>
      <protection locked="0"/>
    </xf>
    <xf numFmtId="49" fontId="0" fillId="0" borderId="2" xfId="0" applyNumberFormat="1" applyFont="1" applyBorder="1" applyAlignment="1" applyProtection="1">
      <alignment horizontal="center" vertical="center" wrapText="1"/>
      <protection locked="0"/>
    </xf>
    <xf numFmtId="1" fontId="0" fillId="0" borderId="2" xfId="0" applyNumberFormat="1" applyFont="1" applyBorder="1" applyAlignment="1" applyProtection="1">
      <alignment horizontal="center" vertical="center" wrapText="1"/>
      <protection locked="0"/>
    </xf>
    <xf numFmtId="166" fontId="0" fillId="0" borderId="2" xfId="0" applyNumberFormat="1" applyFont="1" applyBorder="1" applyAlignment="1" applyProtection="1">
      <alignment horizontal="center" vertical="center" wrapText="1"/>
      <protection hidden="1"/>
    </xf>
    <xf numFmtId="0" fontId="1" fillId="0" borderId="2" xfId="0" applyFont="1" applyBorder="1" applyAlignment="1" applyProtection="1">
      <alignment horizontal="center" vertical="center" wrapText="1"/>
      <protection locked="0"/>
    </xf>
    <xf numFmtId="9" fontId="1" fillId="0" borderId="2" xfId="0" applyNumberFormat="1" applyFont="1" applyBorder="1" applyAlignment="1" applyProtection="1">
      <alignment horizontal="center" vertical="center" wrapText="1"/>
      <protection locked="0"/>
    </xf>
    <xf numFmtId="0" fontId="0" fillId="0" borderId="3" xfId="0" applyBorder="1"/>
    <xf numFmtId="0" fontId="1" fillId="0" borderId="4" xfId="0" applyFont="1" applyBorder="1" applyAlignment="1">
      <alignment horizontal="center"/>
    </xf>
    <xf numFmtId="0" fontId="1" fillId="0" borderId="5" xfId="0" applyFont="1" applyBorder="1"/>
    <xf numFmtId="0" fontId="0" fillId="0" borderId="6" xfId="0" applyBorder="1"/>
    <xf numFmtId="0" fontId="1" fillId="0" borderId="7" xfId="0" applyFont="1" applyBorder="1"/>
    <xf numFmtId="0" fontId="0" fillId="0" borderId="8" xfId="0" applyBorder="1"/>
    <xf numFmtId="166" fontId="0" fillId="0" borderId="2" xfId="0" applyNumberFormat="1" applyFont="1" applyBorder="1" applyAlignment="1" applyProtection="1">
      <alignment horizontal="center" vertical="center" wrapText="1"/>
      <protection locked="0" hidden="1"/>
    </xf>
    <xf numFmtId="49" fontId="0" fillId="0" borderId="2" xfId="0" applyNumberFormat="1" applyBorder="1" applyAlignment="1" applyProtection="1">
      <alignment vertical="center" wrapText="1"/>
      <protection locked="0"/>
    </xf>
    <xf numFmtId="0" fontId="0" fillId="0" borderId="0" xfId="0" applyProtection="1">
      <protection locked="0"/>
    </xf>
    <xf numFmtId="49" fontId="7" fillId="0" borderId="2" xfId="2" applyNumberFormat="1" applyBorder="1" applyAlignment="1" applyProtection="1">
      <alignment vertical="center" wrapText="1"/>
      <protection locked="0"/>
    </xf>
    <xf numFmtId="0" fontId="1" fillId="0" borderId="0" xfId="0" applyFont="1" applyAlignment="1">
      <alignment horizontal="center" wrapText="1"/>
    </xf>
    <xf numFmtId="0" fontId="3" fillId="0" borderId="1" xfId="0" applyFont="1" applyBorder="1" applyAlignment="1">
      <alignment horizontal="center" vertical="center" wrapText="1"/>
    </xf>
    <xf numFmtId="0" fontId="0" fillId="0" borderId="2" xfId="0" applyBorder="1"/>
    <xf numFmtId="0" fontId="0" fillId="0" borderId="2" xfId="0" applyBorder="1" applyAlignment="1">
      <alignment horizontal="left" vertical="top" wrapText="1"/>
    </xf>
  </cellXfs>
  <cellStyles count="3">
    <cellStyle name="Hyperlink" xfId="2" builtinId="8"/>
    <cellStyle name="Normal" xfId="0" builtinId="0"/>
    <cellStyle name="常规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gif"/></Relationships>
</file>

<file path=xl/drawings/_rels/drawing1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1" Type="http://schemas.openxmlformats.org/officeDocument/2006/relationships/image" Target="../media/image1.gif"/></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_rels/drawing7.xml.rels><?xml version="1.0" encoding="UTF-8" standalone="yes"?>
<Relationships xmlns="http://schemas.openxmlformats.org/package/2006/relationships"><Relationship Id="rId1" Type="http://schemas.openxmlformats.org/officeDocument/2006/relationships/image" Target="../media/image1.gif"/></Relationships>
</file>

<file path=xl/drawings/_rels/drawing8.xml.rels><?xml version="1.0" encoding="UTF-8" standalone="yes"?>
<Relationships xmlns="http://schemas.openxmlformats.org/package/2006/relationships"><Relationship Id="rId1" Type="http://schemas.openxmlformats.org/officeDocument/2006/relationships/image" Target="../media/image1.gif"/></Relationships>
</file>

<file path=xl/drawings/_rels/drawing9.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3</xdr:col>
      <xdr:colOff>28575</xdr:colOff>
      <xdr:row>0</xdr:row>
      <xdr:rowOff>152398</xdr:rowOff>
    </xdr:from>
    <xdr:ext cx="3895725" cy="4272708"/>
    <xdr:sp macro="" textlink="">
      <xdr:nvSpPr>
        <xdr:cNvPr id="2" name="TextBox 1"/>
        <xdr:cNvSpPr txBox="1"/>
      </xdr:nvSpPr>
      <xdr:spPr>
        <a:xfrm>
          <a:off x="2305050" y="152398"/>
          <a:ext cx="3895725" cy="4272708"/>
        </a:xfrm>
        <a:prstGeom prst="rect">
          <a:avLst/>
        </a:prstGeom>
        <a:solidFill>
          <a:schemeClr val="bg1"/>
        </a:solidFill>
        <a:ln w="12700">
          <a:solidFill>
            <a:srgbClr val="002060"/>
          </a:solidFill>
        </a:ln>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r>
            <a:rPr lang="en-US" sz="1400" b="1"/>
            <a:t>Using this template</a:t>
          </a:r>
        </a:p>
        <a:p>
          <a:endParaRPr lang="en-US" sz="1100"/>
        </a:p>
        <a:p>
          <a:r>
            <a:rPr lang="en-US" sz="1100"/>
            <a:t>Download and save a copy on your computer so that you can use it. Save your copy </a:t>
          </a:r>
          <a:r>
            <a:rPr lang="en-US" sz="1100" baseline="0"/>
            <a:t> as class name, "order" and "2011-2012". For example, </a:t>
          </a:r>
          <a:r>
            <a:rPr lang="en-US" sz="1100" u="sng" baseline="0"/>
            <a:t>G3 Order 2011-2012</a:t>
          </a:r>
          <a:endParaRPr lang="en-US" sz="1100" u="sng"/>
        </a:p>
        <a:p>
          <a:endParaRPr lang="en-US" sz="1100"/>
        </a:p>
        <a:p>
          <a:r>
            <a:rPr lang="en-US" sz="1100"/>
            <a:t>There are separate worksheets for print and non-print materials. Select the appropriate tab at the bottom of this page.</a:t>
          </a:r>
        </a:p>
        <a:p>
          <a:endParaRPr lang="en-US" sz="1100"/>
        </a:p>
        <a:p>
          <a:r>
            <a:rPr lang="en-US" sz="1100"/>
            <a:t>If you </a:t>
          </a:r>
          <a:r>
            <a:rPr lang="en-US" sz="1100" baseline="0"/>
            <a:t>enter the exchange rate for the currencies that you are using in the box at left, the worksheet will calculate all totals for you.</a:t>
          </a:r>
        </a:p>
        <a:p>
          <a:endParaRPr lang="en-US" sz="1100" baseline="0"/>
        </a:p>
        <a:p>
          <a:r>
            <a:rPr lang="en-US" sz="1100" baseline="0"/>
            <a:t>The worksheet  has been set up with the four currencies shown at left, plus US dollars. If you are ordering in another currency, email me and I'll figure out how to adjust the worksheet (or tell you how to do it).  </a:t>
          </a:r>
        </a:p>
        <a:p>
          <a:endParaRPr lang="en-US" sz="1100" baseline="0"/>
        </a:p>
        <a:p>
          <a:r>
            <a:rPr lang="en-US" sz="1100" baseline="0"/>
            <a:t>When you're finished, go to the workspace where you found this, open the folder entitled "Completed Orders," right-click and select "Upload," and choose your completed template. (You may have to close the document first.)</a:t>
          </a:r>
        </a:p>
        <a:p>
          <a:endParaRPr lang="en-US" sz="1100" baseline="0"/>
        </a:p>
        <a:p>
          <a:r>
            <a:rPr lang="en-US" sz="1100" baseline="0"/>
            <a:t>Any questions, email.</a:t>
          </a:r>
          <a:endParaRPr lang="en-US" sz="1100"/>
        </a:p>
      </xdr:txBody>
    </xdr:sp>
    <xdr:clientData/>
  </xdr:one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1025"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104900" y="3257550"/>
          <a:ext cx="161925" cy="952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5</xdr:row>
      <xdr:rowOff>0</xdr:rowOff>
    </xdr:from>
    <xdr:to>
      <xdr:col>2</xdr:col>
      <xdr:colOff>161925</xdr:colOff>
      <xdr:row>5</xdr:row>
      <xdr:rowOff>9525</xdr:rowOff>
    </xdr:to>
    <xdr:pic>
      <xdr:nvPicPr>
        <xdr:cNvPr id="2" name="Picture 1" descr="http://ukcatalogue.oup.com/images/en_US/global/globalgraphics/spacer01.gif"/>
        <xdr:cNvPicPr>
          <a:picLocks noChangeAspect="1" noChangeArrowheads="1"/>
        </xdr:cNvPicPr>
      </xdr:nvPicPr>
      <xdr:blipFill>
        <a:blip xmlns:r="http://schemas.openxmlformats.org/officeDocument/2006/relationships" r:embed="rId1"/>
        <a:srcRect/>
        <a:stretch>
          <a:fillRect/>
        </a:stretch>
      </xdr:blipFill>
      <xdr:spPr bwMode="auto">
        <a:xfrm>
          <a:off x="1422400" y="1498600"/>
          <a:ext cx="161925" cy="95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N15" sqref="N15"/>
    </sheetView>
  </sheetViews>
  <sheetFormatPr baseColWidth="10" defaultColWidth="8.83203125" defaultRowHeight="14" x14ac:dyDescent="0"/>
  <cols>
    <col min="1" max="1" width="15.83203125" customWidth="1"/>
  </cols>
  <sheetData>
    <row r="1" spans="1:2" ht="46.5" customHeight="1" thickBot="1">
      <c r="A1" s="31" t="s">
        <v>24</v>
      </c>
      <c r="B1" s="31"/>
    </row>
    <row r="2" spans="1:2">
      <c r="A2" s="21"/>
      <c r="B2" s="22" t="s">
        <v>14</v>
      </c>
    </row>
    <row r="3" spans="1:2">
      <c r="A3" s="23" t="s">
        <v>19</v>
      </c>
      <c r="B3" s="24">
        <v>0.1464</v>
      </c>
    </row>
    <row r="4" spans="1:2">
      <c r="A4" s="23" t="s">
        <v>20</v>
      </c>
      <c r="B4" s="24">
        <v>1.3925799999999999</v>
      </c>
    </row>
    <row r="5" spans="1:2">
      <c r="A5" s="23" t="s">
        <v>21</v>
      </c>
      <c r="B5" s="24">
        <v>1.6053299999999999</v>
      </c>
    </row>
    <row r="6" spans="1:2" ht="15" thickBot="1">
      <c r="A6" s="25" t="s">
        <v>22</v>
      </c>
      <c r="B6" s="26">
        <v>1.0028699999999999</v>
      </c>
    </row>
  </sheetData>
  <mergeCells count="1">
    <mergeCell ref="A1:B1"/>
  </mergeCells>
  <pageMargins left="0.7" right="0.7" top="0.75" bottom="0.75" header="0.3" footer="0.3"/>
  <drawing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G26" sqref="G26"/>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tabSelected="1" workbookViewId="0">
      <selection activeCell="E26" sqref="E26"/>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28</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workbookViewId="0">
      <selection activeCell="C19" sqref="C19"/>
    </sheetView>
  </sheetViews>
  <sheetFormatPr baseColWidth="10" defaultColWidth="8.83203125" defaultRowHeight="14" x14ac:dyDescent="0"/>
  <cols>
    <col min="1" max="2" width="17" customWidth="1"/>
    <col min="3" max="4" width="20.5" customWidth="1"/>
    <col min="5" max="5" width="17.5" customWidth="1"/>
    <col min="6" max="6" width="9.1640625" customWidth="1"/>
    <col min="7" max="7" width="17.6640625" style="1" customWidth="1"/>
    <col min="8" max="8" width="10.5" style="1" bestFit="1" customWidth="1"/>
    <col min="9" max="9" width="9.6640625" style="1" bestFit="1" customWidth="1"/>
    <col min="10" max="10" width="8.83203125" style="1" bestFit="1" customWidth="1"/>
    <col min="11" max="11" width="10.5" style="1" bestFit="1" customWidth="1"/>
    <col min="13" max="17" width="0" hidden="1" customWidth="1"/>
  </cols>
  <sheetData>
    <row r="1" spans="1:18" ht="33" customHeight="1">
      <c r="A1" s="32" t="s">
        <v>25</v>
      </c>
      <c r="B1" s="32"/>
      <c r="C1" s="32"/>
      <c r="D1" s="32"/>
      <c r="E1" s="32"/>
      <c r="F1" s="32"/>
      <c r="G1" s="32"/>
      <c r="H1" s="32"/>
      <c r="I1" s="32"/>
      <c r="J1" s="32"/>
      <c r="K1" s="32"/>
    </row>
    <row r="2" spans="1:18" ht="30">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c r="R2" s="14"/>
    </row>
    <row r="3" spans="1:18">
      <c r="A3" s="4"/>
      <c r="B3" s="4"/>
      <c r="C3" s="4"/>
      <c r="D3" s="4"/>
      <c r="E3" s="4"/>
      <c r="F3" s="5"/>
      <c r="G3" s="16"/>
      <c r="H3" s="15"/>
      <c r="I3" s="16"/>
      <c r="J3" s="17"/>
      <c r="K3" s="18" t="str">
        <f>IF(ISBLANK(J3)," ",HLOOKUP(I3,$M$2:$Q$17,2,FALSE))</f>
        <v xml:space="preserve"> </v>
      </c>
      <c r="L3" s="14"/>
      <c r="M3" s="14">
        <f>H3*J3</f>
        <v>0</v>
      </c>
      <c r="N3" s="14">
        <f>H3*J3*Instructions!$B$3</f>
        <v>0</v>
      </c>
      <c r="O3" s="14">
        <f>H3*J3*Instructions!$B$4</f>
        <v>0</v>
      </c>
      <c r="P3" s="14">
        <f>H3*J3*Instructions!$B$5</f>
        <v>0</v>
      </c>
      <c r="Q3" s="14">
        <f>H3*J3*Instructions!$B$6</f>
        <v>0</v>
      </c>
      <c r="R3" s="14"/>
    </row>
    <row r="4" spans="1:18">
      <c r="A4" s="4"/>
      <c r="B4" s="4"/>
      <c r="C4" s="4"/>
      <c r="D4" s="4"/>
      <c r="E4" s="4"/>
      <c r="F4" s="5"/>
      <c r="G4" s="16"/>
      <c r="H4" s="15"/>
      <c r="I4" s="16"/>
      <c r="J4" s="17"/>
      <c r="K4" s="18" t="str">
        <f>IF(ISBLANK(J4)," ",HLOOKUP(I4,$M$2:$Q$17,3,FALSE))</f>
        <v xml:space="preserve"> </v>
      </c>
      <c r="L4" s="14"/>
      <c r="M4" s="14">
        <f t="shared" ref="M4:M17" si="0">H4*J4</f>
        <v>0</v>
      </c>
      <c r="N4" s="14">
        <f>H4*J4*Instructions!$B$3</f>
        <v>0</v>
      </c>
      <c r="O4" s="14">
        <f>H4*J4*Instructions!$B$4</f>
        <v>0</v>
      </c>
      <c r="P4" s="14">
        <f>H4*J4*Instructions!$B$5</f>
        <v>0</v>
      </c>
      <c r="Q4" s="14">
        <f>H4*J4*Instructions!$B$6</f>
        <v>0</v>
      </c>
      <c r="R4" s="14"/>
    </row>
    <row r="5" spans="1:18">
      <c r="A5" s="4"/>
      <c r="B5" s="4"/>
      <c r="C5" s="4"/>
      <c r="D5" s="4"/>
      <c r="E5" s="4"/>
      <c r="F5" s="5"/>
      <c r="G5" s="16"/>
      <c r="H5" s="15"/>
      <c r="I5" s="16"/>
      <c r="J5" s="17"/>
      <c r="K5" s="18" t="str">
        <f>IF(ISBLANK(J5)," ",HLOOKUP(I5,$M$2:$Q$17,4,FALSE))</f>
        <v xml:space="preserve"> </v>
      </c>
      <c r="L5" s="14"/>
      <c r="M5" s="14">
        <f t="shared" si="0"/>
        <v>0</v>
      </c>
      <c r="N5" s="14">
        <f>H5*J5*Instructions!$B$3</f>
        <v>0</v>
      </c>
      <c r="O5" s="14">
        <f>H5*J5*Instructions!$B$4</f>
        <v>0</v>
      </c>
      <c r="P5" s="14">
        <f>H5*J5*Instructions!$B$5</f>
        <v>0</v>
      </c>
      <c r="Q5" s="14">
        <f>H5*J5*Instructions!$B$6</f>
        <v>0</v>
      </c>
      <c r="R5" s="14"/>
    </row>
    <row r="6" spans="1:18">
      <c r="A6" s="4"/>
      <c r="B6" s="4"/>
      <c r="C6" s="4"/>
      <c r="D6" s="4"/>
      <c r="E6" s="4"/>
      <c r="F6" s="5"/>
      <c r="G6" s="16"/>
      <c r="H6" s="15"/>
      <c r="I6" s="16"/>
      <c r="J6" s="17"/>
      <c r="K6" s="18" t="str">
        <f>IF(ISBLANK(J6)," ",HLOOKUP(I6,$M$2:$Q$17,5,FALSE))</f>
        <v xml:space="preserve"> </v>
      </c>
      <c r="L6" s="14"/>
      <c r="M6" s="14">
        <f t="shared" si="0"/>
        <v>0</v>
      </c>
      <c r="N6" s="14">
        <f>H6*J6*Instructions!$B$3</f>
        <v>0</v>
      </c>
      <c r="O6" s="14">
        <f>H6*J6*Instructions!$B$4</f>
        <v>0</v>
      </c>
      <c r="P6" s="14">
        <f>H6*J6*Instructions!$B$5</f>
        <v>0</v>
      </c>
      <c r="Q6" s="14">
        <f>H6*J6*Instructions!$B$6</f>
        <v>0</v>
      </c>
      <c r="R6" s="14"/>
    </row>
    <row r="7" spans="1:18">
      <c r="A7" s="4"/>
      <c r="B7" s="4"/>
      <c r="C7" s="4"/>
      <c r="D7" s="4"/>
      <c r="E7" s="4"/>
      <c r="F7" s="5"/>
      <c r="G7" s="16"/>
      <c r="H7" s="15"/>
      <c r="I7" s="16"/>
      <c r="J7" s="17"/>
      <c r="K7" s="18" t="str">
        <f>IF(ISBLANK(J7)," ",HLOOKUP(I7,$M$2:$Q$17,6,FALSE))</f>
        <v xml:space="preserve"> </v>
      </c>
      <c r="L7" s="14"/>
      <c r="M7" s="14">
        <f t="shared" si="0"/>
        <v>0</v>
      </c>
      <c r="N7" s="14">
        <f>H7*J7*Instructions!$B$3</f>
        <v>0</v>
      </c>
      <c r="O7" s="14">
        <f>H7*J7*Instructions!$B$4</f>
        <v>0</v>
      </c>
      <c r="P7" s="14">
        <f>H7*J7*Instructions!$B$5</f>
        <v>0</v>
      </c>
      <c r="Q7" s="14">
        <f>H7*J7*Instructions!$B$6</f>
        <v>0</v>
      </c>
      <c r="R7" s="14"/>
    </row>
    <row r="8" spans="1:18">
      <c r="A8" s="4"/>
      <c r="B8" s="4"/>
      <c r="C8" s="4"/>
      <c r="D8" s="4"/>
      <c r="E8" s="4"/>
      <c r="F8" s="5"/>
      <c r="G8" s="16"/>
      <c r="H8" s="15"/>
      <c r="I8" s="16"/>
      <c r="J8" s="17"/>
      <c r="K8" s="18" t="str">
        <f>IF(ISBLANK(J8)," ",HLOOKUP(I8,$M$2:$Q$17,7,FALSE))</f>
        <v xml:space="preserve"> </v>
      </c>
      <c r="L8" s="14"/>
      <c r="M8" s="14">
        <f t="shared" si="0"/>
        <v>0</v>
      </c>
      <c r="N8" s="14">
        <f>H8*J8*Instructions!$B$3</f>
        <v>0</v>
      </c>
      <c r="O8" s="14">
        <f>H8*J8*Instructions!$B$4</f>
        <v>0</v>
      </c>
      <c r="P8" s="14">
        <f>H8*J8*Instructions!$B$5</f>
        <v>0</v>
      </c>
      <c r="Q8" s="14">
        <f>H8*J8*Instructions!$B$6</f>
        <v>0</v>
      </c>
      <c r="R8" s="14"/>
    </row>
    <row r="9" spans="1:18">
      <c r="A9" s="4"/>
      <c r="B9" s="4"/>
      <c r="C9" s="4"/>
      <c r="D9" s="4"/>
      <c r="E9" s="4"/>
      <c r="F9" s="5"/>
      <c r="G9" s="16"/>
      <c r="H9" s="15"/>
      <c r="I9" s="16"/>
      <c r="J9" s="17"/>
      <c r="K9" s="18" t="str">
        <f>IF(ISBLANK(J9)," ",HLOOKUP(I9,$M$2:$Q$17,8,FALSE))</f>
        <v xml:space="preserve"> </v>
      </c>
      <c r="L9" s="14"/>
      <c r="M9" s="14">
        <f t="shared" si="0"/>
        <v>0</v>
      </c>
      <c r="N9" s="14">
        <f>H9*J9*Instructions!$B$3</f>
        <v>0</v>
      </c>
      <c r="O9" s="14">
        <f>H9*J9*Instructions!$B$4</f>
        <v>0</v>
      </c>
      <c r="P9" s="14">
        <f>H9*J9*Instructions!$B$5</f>
        <v>0</v>
      </c>
      <c r="Q9" s="14">
        <f>H9*J9*Instructions!$B$6</f>
        <v>0</v>
      </c>
      <c r="R9" s="14"/>
    </row>
    <row r="10" spans="1:18">
      <c r="A10" s="4"/>
      <c r="B10" s="4"/>
      <c r="C10" s="4"/>
      <c r="D10" s="4"/>
      <c r="E10" s="4"/>
      <c r="F10" s="5"/>
      <c r="G10" s="16"/>
      <c r="H10" s="15"/>
      <c r="I10" s="16"/>
      <c r="J10" s="17"/>
      <c r="K10" s="18" t="str">
        <f>IF(ISBLANK(J10)," ",HLOOKUP(I10,$M$2:$Q$17,9,FALSE))</f>
        <v xml:space="preserve"> </v>
      </c>
      <c r="L10" s="14"/>
      <c r="M10" s="14">
        <f t="shared" si="0"/>
        <v>0</v>
      </c>
      <c r="N10" s="14">
        <f>H10*J10*Instructions!$B$3</f>
        <v>0</v>
      </c>
      <c r="O10" s="14">
        <f>H10*J10*Instructions!$B$4</f>
        <v>0</v>
      </c>
      <c r="P10" s="14">
        <f>H10*J10*Instructions!$B$5</f>
        <v>0</v>
      </c>
      <c r="Q10" s="14">
        <f>H10*J10*Instructions!$B$6</f>
        <v>0</v>
      </c>
      <c r="R10" s="14"/>
    </row>
    <row r="11" spans="1:18">
      <c r="A11" s="4"/>
      <c r="B11" s="4"/>
      <c r="C11" s="4"/>
      <c r="D11" s="4"/>
      <c r="E11" s="4"/>
      <c r="F11" s="5"/>
      <c r="G11" s="16"/>
      <c r="H11" s="15"/>
      <c r="I11" s="16"/>
      <c r="J11" s="17"/>
      <c r="K11" s="18" t="str">
        <f>IF(ISBLANK(J11)," ",HLOOKUP(I11,$M$2:$Q$17,10,FALSE))</f>
        <v xml:space="preserve"> </v>
      </c>
      <c r="L11" s="14"/>
      <c r="M11" s="14">
        <f t="shared" si="0"/>
        <v>0</v>
      </c>
      <c r="N11" s="14">
        <f>H11*J11*Instructions!$B$3</f>
        <v>0</v>
      </c>
      <c r="O11" s="14">
        <f>H11*J11*Instructions!$B$4</f>
        <v>0</v>
      </c>
      <c r="P11" s="14">
        <f>H11*J11*Instructions!$B$5</f>
        <v>0</v>
      </c>
      <c r="Q11" s="14">
        <f>H11*J11*Instructions!$B$6</f>
        <v>0</v>
      </c>
      <c r="R11" s="14"/>
    </row>
    <row r="12" spans="1:18">
      <c r="A12" s="4"/>
      <c r="B12" s="4"/>
      <c r="C12" s="4"/>
      <c r="D12" s="4"/>
      <c r="E12" s="4"/>
      <c r="F12" s="5"/>
      <c r="G12" s="16"/>
      <c r="H12" s="15"/>
      <c r="I12" s="16"/>
      <c r="J12" s="17"/>
      <c r="K12" s="18" t="str">
        <f>IF(ISBLANK(J12)," ",HLOOKUP(I12,$M$2:$Q$17,11,FALSE))</f>
        <v xml:space="preserve"> </v>
      </c>
      <c r="L12" s="14"/>
      <c r="M12" s="14">
        <f t="shared" si="0"/>
        <v>0</v>
      </c>
      <c r="N12" s="14">
        <f>H12*J12*Instructions!$B$3</f>
        <v>0</v>
      </c>
      <c r="O12" s="14">
        <f>H12*J12*Instructions!$B$4</f>
        <v>0</v>
      </c>
      <c r="P12" s="14">
        <f>H12*J12*Instructions!$B$5</f>
        <v>0</v>
      </c>
      <c r="Q12" s="14">
        <f>H12*J12*Instructions!$B$6</f>
        <v>0</v>
      </c>
      <c r="R12" s="14"/>
    </row>
    <row r="13" spans="1:18">
      <c r="A13" s="4"/>
      <c r="B13" s="4"/>
      <c r="C13" s="4"/>
      <c r="D13" s="4"/>
      <c r="E13" s="4"/>
      <c r="F13" s="5"/>
      <c r="G13" s="16"/>
      <c r="H13" s="15"/>
      <c r="I13" s="16"/>
      <c r="J13" s="17"/>
      <c r="K13" s="18" t="str">
        <f>IF(ISBLANK(J13)," ",HLOOKUP(I13,$M$2:$Q$17,12,FALSE))</f>
        <v xml:space="preserve"> </v>
      </c>
      <c r="L13" s="14"/>
      <c r="M13" s="14">
        <f t="shared" si="0"/>
        <v>0</v>
      </c>
      <c r="N13" s="14">
        <f>H13*J13*Instructions!$B$3</f>
        <v>0</v>
      </c>
      <c r="O13" s="14">
        <f>H13*J13*Instructions!$B$4</f>
        <v>0</v>
      </c>
      <c r="P13" s="14">
        <f>H13*J13*Instructions!$B$5</f>
        <v>0</v>
      </c>
      <c r="Q13" s="14">
        <f>H13*J13*Instructions!$B$6</f>
        <v>0</v>
      </c>
      <c r="R13" s="14"/>
    </row>
    <row r="14" spans="1:18">
      <c r="A14" s="4"/>
      <c r="B14" s="4"/>
      <c r="C14" s="4"/>
      <c r="D14" s="4"/>
      <c r="E14" s="4"/>
      <c r="F14" s="5"/>
      <c r="G14" s="16"/>
      <c r="H14" s="15"/>
      <c r="I14" s="16"/>
      <c r="J14" s="17"/>
      <c r="K14" s="18" t="str">
        <f>IF(ISBLANK(J14)," ",HLOOKUP(I14,$M$2:$Q$17,13,FALSE))</f>
        <v xml:space="preserve"> </v>
      </c>
      <c r="L14" s="14"/>
      <c r="M14" s="14">
        <f t="shared" si="0"/>
        <v>0</v>
      </c>
      <c r="N14" s="14">
        <f>H14*J14*Instructions!$B$3</f>
        <v>0</v>
      </c>
      <c r="O14" s="14">
        <f>H14*J14*Instructions!$B$4</f>
        <v>0</v>
      </c>
      <c r="P14" s="14">
        <f>H14*J14*Instructions!$B$5</f>
        <v>0</v>
      </c>
      <c r="Q14" s="14">
        <f>H14*J14*Instructions!$B$6</f>
        <v>0</v>
      </c>
      <c r="R14" s="14"/>
    </row>
    <row r="15" spans="1:18">
      <c r="A15" s="4"/>
      <c r="B15" s="4"/>
      <c r="C15" s="4"/>
      <c r="D15" s="4"/>
      <c r="E15" s="4"/>
      <c r="F15" s="5"/>
      <c r="G15" s="16"/>
      <c r="H15" s="15"/>
      <c r="I15" s="16"/>
      <c r="J15" s="17"/>
      <c r="K15" s="18" t="str">
        <f>IF(ISBLANK(J15)," ",HLOOKUP(I15,$M$2:$Q$17,14,FALSE))</f>
        <v xml:space="preserve"> </v>
      </c>
      <c r="L15" s="14"/>
      <c r="M15" s="14">
        <f t="shared" si="0"/>
        <v>0</v>
      </c>
      <c r="N15" s="14">
        <f>H15*J15*Instructions!$B$3</f>
        <v>0</v>
      </c>
      <c r="O15" s="14">
        <f>H15*J15*Instructions!$B$4</f>
        <v>0</v>
      </c>
      <c r="P15" s="14">
        <f>H15*J15*Instructions!$B$5</f>
        <v>0</v>
      </c>
      <c r="Q15" s="14">
        <f>H15*J15*Instructions!$B$6</f>
        <v>0</v>
      </c>
      <c r="R15" s="14"/>
    </row>
    <row r="16" spans="1:18">
      <c r="A16" s="4"/>
      <c r="B16" s="4"/>
      <c r="C16" s="4"/>
      <c r="D16" s="4"/>
      <c r="E16" s="4"/>
      <c r="F16" s="5"/>
      <c r="G16" s="16"/>
      <c r="H16" s="15"/>
      <c r="I16" s="16"/>
      <c r="J16" s="17"/>
      <c r="K16" s="18" t="str">
        <f>IF(ISBLANK(J16)," ",HLOOKUP(I16,$M$2:$Q$17,15,FALSE))</f>
        <v xml:space="preserve"> </v>
      </c>
      <c r="L16" s="14"/>
      <c r="M16" s="14">
        <f t="shared" si="0"/>
        <v>0</v>
      </c>
      <c r="N16" s="14">
        <f>H16*J16*Instructions!$B$3</f>
        <v>0</v>
      </c>
      <c r="O16" s="14">
        <f>H16*J16*Instructions!$B$4</f>
        <v>0</v>
      </c>
      <c r="P16" s="14">
        <f>H16*J16*Instructions!$B$5</f>
        <v>0</v>
      </c>
      <c r="Q16" s="14">
        <f>H16*J16*Instructions!$B$6</f>
        <v>0</v>
      </c>
      <c r="R16" s="14"/>
    </row>
    <row r="17" spans="1:18">
      <c r="A17" s="4"/>
      <c r="B17" s="4"/>
      <c r="C17" s="4"/>
      <c r="D17" s="4"/>
      <c r="E17" s="4"/>
      <c r="F17" s="5"/>
      <c r="G17" s="16"/>
      <c r="H17" s="15"/>
      <c r="I17" s="16"/>
      <c r="J17" s="17"/>
      <c r="K17" s="18" t="str">
        <f>IF(ISBLANK(J17)," ",HLOOKUP(I17,$M$2:$Q$17,16,FALSE))</f>
        <v xml:space="preserve"> </v>
      </c>
      <c r="L17" s="14"/>
      <c r="M17" s="14">
        <f t="shared" si="0"/>
        <v>0</v>
      </c>
      <c r="N17" s="14">
        <f>H17*J17*Instructions!$B$3</f>
        <v>0</v>
      </c>
      <c r="O17" s="14">
        <f>H17*J17*Instructions!$B$4</f>
        <v>0</v>
      </c>
      <c r="P17" s="14">
        <f>H17*J17*Instructions!$B$5</f>
        <v>0</v>
      </c>
      <c r="Q17" s="14">
        <f>H17*J17*Instructions!$B$6</f>
        <v>0</v>
      </c>
      <c r="R17" s="14"/>
    </row>
    <row r="18" spans="1:18" ht="28">
      <c r="A18" s="4"/>
      <c r="B18" s="4"/>
      <c r="C18" s="4"/>
      <c r="D18" s="4"/>
      <c r="E18" s="4"/>
      <c r="F18" s="5"/>
      <c r="G18" s="16"/>
      <c r="H18" s="15"/>
      <c r="I18" s="16"/>
      <c r="J18" s="19" t="s">
        <v>3</v>
      </c>
      <c r="K18" s="18" t="str">
        <f>IF(SUM(K3:K17)=0," ",SUM(K3:K17))</f>
        <v xml:space="preserve"> </v>
      </c>
      <c r="L18" s="14"/>
      <c r="M18" s="14"/>
      <c r="N18" s="14"/>
      <c r="O18" s="14"/>
      <c r="P18" s="14"/>
      <c r="Q18" s="14"/>
      <c r="R18" s="14"/>
    </row>
    <row r="19" spans="1:18">
      <c r="A19" s="4"/>
      <c r="B19" s="4"/>
      <c r="C19" s="4"/>
      <c r="D19" s="4"/>
      <c r="E19" s="4"/>
      <c r="F19" s="5"/>
      <c r="G19" s="16"/>
      <c r="H19" s="15"/>
      <c r="I19" s="16"/>
      <c r="J19" s="20" t="s">
        <v>23</v>
      </c>
      <c r="K19" s="18" t="str">
        <f>IF(SUM(K3:K17)=0," ",K18*0.85)</f>
        <v xml:space="preserve"> </v>
      </c>
      <c r="L19" s="14"/>
      <c r="M19" s="14"/>
      <c r="N19" s="14"/>
      <c r="O19" s="14"/>
      <c r="P19" s="14"/>
      <c r="Q19" s="14"/>
      <c r="R19" s="14"/>
    </row>
    <row r="20" spans="1:18">
      <c r="A20" s="4"/>
      <c r="B20" s="4"/>
      <c r="C20" s="4"/>
      <c r="D20" s="4"/>
      <c r="E20" s="4"/>
      <c r="F20" s="5"/>
      <c r="G20" s="16"/>
      <c r="H20" s="15"/>
      <c r="I20" s="16"/>
      <c r="J20" s="19" t="s">
        <v>5</v>
      </c>
      <c r="K20" s="18" t="str">
        <f>IF(SUM(K3:K17)=0," ",K18*1.85)</f>
        <v xml:space="preserve"> </v>
      </c>
      <c r="L20" s="14"/>
      <c r="M20" s="14"/>
      <c r="N20" s="14"/>
      <c r="O20" s="14"/>
      <c r="P20" s="14"/>
      <c r="Q20" s="14"/>
      <c r="R20" s="14"/>
    </row>
  </sheetData>
  <sheetProtection sheet="1" objects="1" scenarios="1"/>
  <mergeCells count="1">
    <mergeCell ref="A1:K1"/>
  </mergeCells>
  <dataValidations count="1">
    <dataValidation type="list" allowBlank="1" showInputMessage="1" showErrorMessage="1" sqref="I3:I17">
      <formula1>$M$2:$Q$2</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workbookViewId="0">
      <selection activeCell="D19" sqref="D19"/>
    </sheetView>
  </sheetViews>
  <sheetFormatPr baseColWidth="10" defaultColWidth="8.83203125" defaultRowHeight="14" x14ac:dyDescent="0"/>
  <cols>
    <col min="1" max="2" width="17" customWidth="1"/>
    <col min="3" max="4" width="20.5" customWidth="1"/>
    <col min="5" max="5" width="17.5" customWidth="1"/>
    <col min="6" max="6" width="9.1640625" customWidth="1"/>
    <col min="7" max="7" width="17.6640625" style="1" customWidth="1"/>
    <col min="8" max="8" width="10.5" style="1" bestFit="1" customWidth="1"/>
    <col min="9" max="9" width="9.6640625" style="1" bestFit="1" customWidth="1"/>
    <col min="10" max="10" width="8.83203125" style="1" bestFit="1" customWidth="1"/>
    <col min="11" max="11" width="10.5" style="1" bestFit="1" customWidth="1"/>
    <col min="13" max="17" width="0" hidden="1" customWidth="1"/>
  </cols>
  <sheetData>
    <row r="1" spans="1:18" ht="33" customHeight="1">
      <c r="A1" s="32" t="s">
        <v>26</v>
      </c>
      <c r="B1" s="32"/>
      <c r="C1" s="32"/>
      <c r="D1" s="32"/>
      <c r="E1" s="32"/>
      <c r="F1" s="32"/>
      <c r="G1" s="32"/>
      <c r="H1" s="32"/>
      <c r="I1" s="32"/>
      <c r="J1" s="32"/>
      <c r="K1" s="32"/>
    </row>
    <row r="2" spans="1:18" ht="30">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c r="R2" s="14"/>
    </row>
    <row r="3" spans="1:18" ht="15" customHeight="1">
      <c r="A3" s="28"/>
      <c r="B3" s="28"/>
      <c r="C3" s="4"/>
      <c r="D3" s="29"/>
      <c r="E3" s="28"/>
      <c r="F3" s="5"/>
      <c r="G3" s="16"/>
      <c r="H3" s="15"/>
      <c r="I3" s="16"/>
      <c r="J3" s="17"/>
      <c r="K3" s="27" t="str">
        <f>IF(ISBLANK(J3)," ",HLOOKUP(I3,$M$2:$Q$17,2,FALSE))</f>
        <v xml:space="preserve"> </v>
      </c>
      <c r="L3" s="14"/>
      <c r="M3" s="14">
        <f>H3*J3</f>
        <v>0</v>
      </c>
      <c r="N3" s="14">
        <f>H3*J3*Instructions!$B$3</f>
        <v>0</v>
      </c>
      <c r="O3" s="14">
        <f>H3*J3*Instructions!$B$4</f>
        <v>0</v>
      </c>
      <c r="P3" s="14">
        <f>H3*J3*Instructions!$B$5</f>
        <v>0</v>
      </c>
      <c r="Q3" s="14">
        <f>H3*J3*Instructions!$B$6</f>
        <v>0</v>
      </c>
      <c r="R3" s="14"/>
    </row>
    <row r="4" spans="1:18">
      <c r="A4" s="4"/>
      <c r="B4" s="4"/>
      <c r="C4" s="4"/>
      <c r="D4" s="29"/>
      <c r="E4" s="28"/>
      <c r="F4" s="5"/>
      <c r="G4" s="16"/>
      <c r="H4" s="15"/>
      <c r="I4" s="16"/>
      <c r="J4" s="17"/>
      <c r="K4" s="27" t="str">
        <f>IF(ISBLANK(J4)," ",HLOOKUP(I4,$M$2:$Q$17,3,FALSE))</f>
        <v xml:space="preserve"> </v>
      </c>
      <c r="L4" s="14"/>
      <c r="M4" s="14">
        <f t="shared" ref="M4:M17" si="0">H4*J4</f>
        <v>0</v>
      </c>
      <c r="N4" s="14">
        <f>H4*J4*Instructions!$B$3</f>
        <v>0</v>
      </c>
      <c r="O4" s="14">
        <f>H4*J4*Instructions!$B$4</f>
        <v>0</v>
      </c>
      <c r="P4" s="14">
        <f>H4*J4*Instructions!$B$5</f>
        <v>0</v>
      </c>
      <c r="Q4" s="14">
        <f>H4*J4*Instructions!$B$6</f>
        <v>0</v>
      </c>
      <c r="R4" s="14"/>
    </row>
    <row r="5" spans="1:18">
      <c r="A5" s="4"/>
      <c r="B5" s="28"/>
      <c r="C5" s="28"/>
      <c r="D5" s="29"/>
      <c r="E5" s="28"/>
      <c r="F5" s="5"/>
      <c r="G5" s="16"/>
      <c r="H5" s="15"/>
      <c r="I5" s="16"/>
      <c r="J5" s="17"/>
      <c r="K5" s="27" t="str">
        <f>IF(ISBLANK(J5)," ",HLOOKUP(I5,$M$2:$Q$17,4,FALSE))</f>
        <v xml:space="preserve"> </v>
      </c>
      <c r="L5" s="14"/>
      <c r="M5" s="14">
        <f t="shared" si="0"/>
        <v>0</v>
      </c>
      <c r="N5" s="14">
        <f>H5*J5*Instructions!$B$3</f>
        <v>0</v>
      </c>
      <c r="O5" s="14">
        <f>H5*J5*Instructions!$B$4</f>
        <v>0</v>
      </c>
      <c r="P5" s="14">
        <f>H5*J5*Instructions!$B$5</f>
        <v>0</v>
      </c>
      <c r="Q5" s="14">
        <f>H5*J5*Instructions!$B$6</f>
        <v>0</v>
      </c>
      <c r="R5" s="14"/>
    </row>
    <row r="6" spans="1:18">
      <c r="A6" s="4"/>
      <c r="B6" s="4"/>
      <c r="C6" s="28"/>
      <c r="D6" s="29"/>
      <c r="E6" s="28"/>
      <c r="F6" s="5"/>
      <c r="G6" s="16"/>
      <c r="H6" s="15"/>
      <c r="I6" s="16"/>
      <c r="J6" s="17"/>
      <c r="K6" s="27" t="str">
        <f>IF(ISBLANK(J6)," ",HLOOKUP(I6,$M$2:$Q$17,5,FALSE))</f>
        <v xml:space="preserve"> </v>
      </c>
      <c r="L6" s="14"/>
      <c r="M6" s="14">
        <f t="shared" si="0"/>
        <v>0</v>
      </c>
      <c r="N6" s="14">
        <f>H6*J6*Instructions!$B$3</f>
        <v>0</v>
      </c>
      <c r="O6" s="14">
        <f>H6*J6*Instructions!$B$4</f>
        <v>0</v>
      </c>
      <c r="P6" s="14">
        <f>H6*J6*Instructions!$B$5</f>
        <v>0</v>
      </c>
      <c r="Q6" s="14">
        <f>H6*J6*Instructions!$B$6</f>
        <v>0</v>
      </c>
      <c r="R6" s="14"/>
    </row>
    <row r="7" spans="1:18">
      <c r="A7" s="4"/>
      <c r="B7" s="4"/>
      <c r="C7" s="4"/>
      <c r="D7" s="4"/>
      <c r="E7" s="4"/>
      <c r="F7" s="5"/>
      <c r="G7" s="16"/>
      <c r="H7" s="15"/>
      <c r="I7" s="16"/>
      <c r="J7" s="17"/>
      <c r="K7" s="27" t="str">
        <f>IF(ISBLANK(J7)," ",HLOOKUP(I7,$M$2:$Q$17,6,FALSE))</f>
        <v xml:space="preserve"> </v>
      </c>
      <c r="L7" s="14"/>
      <c r="M7" s="14">
        <f t="shared" si="0"/>
        <v>0</v>
      </c>
      <c r="N7" s="14">
        <f>H7*J7*Instructions!$B$3</f>
        <v>0</v>
      </c>
      <c r="O7" s="14">
        <f>H7*J7*Instructions!$B$4</f>
        <v>0</v>
      </c>
      <c r="P7" s="14">
        <f>H7*J7*Instructions!$B$5</f>
        <v>0</v>
      </c>
      <c r="Q7" s="14">
        <f>H7*J7*Instructions!$B$6</f>
        <v>0</v>
      </c>
      <c r="R7" s="14"/>
    </row>
    <row r="8" spans="1:18">
      <c r="A8" s="4"/>
      <c r="B8" s="4"/>
      <c r="C8" s="4"/>
      <c r="D8" s="4"/>
      <c r="E8" s="4"/>
      <c r="F8" s="5"/>
      <c r="G8" s="16"/>
      <c r="H8" s="15"/>
      <c r="I8" s="16"/>
      <c r="J8" s="17"/>
      <c r="K8" s="27" t="str">
        <f>IF(ISBLANK(J8)," ",HLOOKUP(I8,$M$2:$Q$17,7,FALSE))</f>
        <v xml:space="preserve"> </v>
      </c>
      <c r="L8" s="14"/>
      <c r="M8" s="14">
        <f t="shared" si="0"/>
        <v>0</v>
      </c>
      <c r="N8" s="14">
        <f>H8*J8*Instructions!$B$3</f>
        <v>0</v>
      </c>
      <c r="O8" s="14">
        <f>H8*J8*Instructions!$B$4</f>
        <v>0</v>
      </c>
      <c r="P8" s="14">
        <f>H8*J8*Instructions!$B$5</f>
        <v>0</v>
      </c>
      <c r="Q8" s="14">
        <f>H8*J8*Instructions!$B$6</f>
        <v>0</v>
      </c>
      <c r="R8" s="14"/>
    </row>
    <row r="9" spans="1:18">
      <c r="A9" s="4"/>
      <c r="B9" s="4"/>
      <c r="C9" s="4"/>
      <c r="D9" s="4"/>
      <c r="E9" s="4"/>
      <c r="F9" s="5"/>
      <c r="G9" s="16"/>
      <c r="H9" s="15"/>
      <c r="I9" s="16"/>
      <c r="J9" s="17"/>
      <c r="K9" s="27" t="str">
        <f>IF(ISBLANK(J9)," ",HLOOKUP(I9,$M$2:$Q$17,8,FALSE))</f>
        <v xml:space="preserve"> </v>
      </c>
      <c r="L9" s="14"/>
      <c r="M9" s="14">
        <f t="shared" si="0"/>
        <v>0</v>
      </c>
      <c r="N9" s="14">
        <f>H9*J9*Instructions!$B$3</f>
        <v>0</v>
      </c>
      <c r="O9" s="14">
        <f>H9*J9*Instructions!$B$4</f>
        <v>0</v>
      </c>
      <c r="P9" s="14">
        <f>H9*J9*Instructions!$B$5</f>
        <v>0</v>
      </c>
      <c r="Q9" s="14">
        <f>H9*J9*Instructions!$B$6</f>
        <v>0</v>
      </c>
      <c r="R9" s="14"/>
    </row>
    <row r="10" spans="1:18">
      <c r="A10" s="4"/>
      <c r="B10" s="4"/>
      <c r="C10" s="4"/>
      <c r="D10" s="4"/>
      <c r="E10" s="4"/>
      <c r="F10" s="5"/>
      <c r="G10" s="16"/>
      <c r="H10" s="15"/>
      <c r="I10" s="16"/>
      <c r="J10" s="17"/>
      <c r="K10" s="27" t="str">
        <f>IF(ISBLANK(J10)," ",HLOOKUP(I10,$M$2:$Q$17,9,FALSE))</f>
        <v xml:space="preserve"> </v>
      </c>
      <c r="L10" s="14"/>
      <c r="M10" s="14">
        <f t="shared" si="0"/>
        <v>0</v>
      </c>
      <c r="N10" s="14">
        <f>H10*J10*Instructions!$B$3</f>
        <v>0</v>
      </c>
      <c r="O10" s="14">
        <f>H10*J10*Instructions!$B$4</f>
        <v>0</v>
      </c>
      <c r="P10" s="14">
        <f>H10*J10*Instructions!$B$5</f>
        <v>0</v>
      </c>
      <c r="Q10" s="14">
        <f>H10*J10*Instructions!$B$6</f>
        <v>0</v>
      </c>
      <c r="R10" s="14"/>
    </row>
    <row r="11" spans="1:18">
      <c r="A11" s="4"/>
      <c r="B11" s="4"/>
      <c r="C11" s="4"/>
      <c r="D11" s="4"/>
      <c r="E11" s="4"/>
      <c r="F11" s="5"/>
      <c r="G11" s="16"/>
      <c r="H11" s="15"/>
      <c r="I11" s="16"/>
      <c r="J11" s="17"/>
      <c r="K11" s="27" t="str">
        <f>IF(ISBLANK(J11)," ",HLOOKUP(I11,$M$2:$Q$17,10,FALSE))</f>
        <v xml:space="preserve"> </v>
      </c>
      <c r="L11" s="14"/>
      <c r="M11" s="14">
        <f t="shared" si="0"/>
        <v>0</v>
      </c>
      <c r="N11" s="14">
        <f>H11*J11*Instructions!$B$3</f>
        <v>0</v>
      </c>
      <c r="O11" s="14">
        <f>H11*J11*Instructions!$B$4</f>
        <v>0</v>
      </c>
      <c r="P11" s="14">
        <f>H11*J11*Instructions!$B$5</f>
        <v>0</v>
      </c>
      <c r="Q11" s="14">
        <f>H11*J11*Instructions!$B$6</f>
        <v>0</v>
      </c>
      <c r="R11" s="14"/>
    </row>
    <row r="12" spans="1:18">
      <c r="A12" s="4"/>
      <c r="B12" s="4"/>
      <c r="C12" s="4"/>
      <c r="D12" s="4"/>
      <c r="E12" s="4"/>
      <c r="F12" s="5"/>
      <c r="G12" s="16"/>
      <c r="H12" s="15"/>
      <c r="I12" s="16"/>
      <c r="J12" s="17"/>
      <c r="K12" s="27" t="str">
        <f>IF(ISBLANK(J12)," ",HLOOKUP(I12,$M$2:$Q$17,11,FALSE))</f>
        <v xml:space="preserve"> </v>
      </c>
      <c r="L12" s="14"/>
      <c r="M12" s="14">
        <f t="shared" si="0"/>
        <v>0</v>
      </c>
      <c r="N12" s="14">
        <f>H12*J12*Instructions!$B$3</f>
        <v>0</v>
      </c>
      <c r="O12" s="14">
        <f>H12*J12*Instructions!$B$4</f>
        <v>0</v>
      </c>
      <c r="P12" s="14">
        <f>H12*J12*Instructions!$B$5</f>
        <v>0</v>
      </c>
      <c r="Q12" s="14">
        <f>H12*J12*Instructions!$B$6</f>
        <v>0</v>
      </c>
      <c r="R12" s="14"/>
    </row>
    <row r="13" spans="1:18">
      <c r="A13" s="4"/>
      <c r="B13" s="4"/>
      <c r="C13" s="4"/>
      <c r="D13" s="4"/>
      <c r="E13" s="4"/>
      <c r="F13" s="5"/>
      <c r="G13" s="16"/>
      <c r="H13" s="15"/>
      <c r="I13" s="16"/>
      <c r="J13" s="17"/>
      <c r="K13" s="27" t="str">
        <f>IF(ISBLANK(J13)," ",HLOOKUP(I13,$M$2:$Q$17,12,FALSE))</f>
        <v xml:space="preserve"> </v>
      </c>
      <c r="L13" s="14"/>
      <c r="M13" s="14">
        <f t="shared" si="0"/>
        <v>0</v>
      </c>
      <c r="N13" s="14">
        <f>H13*J13*Instructions!$B$3</f>
        <v>0</v>
      </c>
      <c r="O13" s="14">
        <f>H13*J13*Instructions!$B$4</f>
        <v>0</v>
      </c>
      <c r="P13" s="14">
        <f>H13*J13*Instructions!$B$5</f>
        <v>0</v>
      </c>
      <c r="Q13" s="14">
        <f>H13*J13*Instructions!$B$6</f>
        <v>0</v>
      </c>
      <c r="R13" s="14"/>
    </row>
    <row r="14" spans="1:18">
      <c r="A14" s="4"/>
      <c r="B14" s="4"/>
      <c r="C14" s="4"/>
      <c r="D14" s="4"/>
      <c r="E14" s="4"/>
      <c r="F14" s="5"/>
      <c r="G14" s="16"/>
      <c r="H14" s="15"/>
      <c r="I14" s="16"/>
      <c r="J14" s="17"/>
      <c r="K14" s="27" t="str">
        <f>IF(ISBLANK(J14)," ",HLOOKUP(I14,$M$2:$Q$17,13,FALSE))</f>
        <v xml:space="preserve"> </v>
      </c>
      <c r="L14" s="14"/>
      <c r="M14" s="14">
        <f t="shared" si="0"/>
        <v>0</v>
      </c>
      <c r="N14" s="14">
        <f>H14*J14*Instructions!$B$3</f>
        <v>0</v>
      </c>
      <c r="O14" s="14">
        <f>H14*J14*Instructions!$B$4</f>
        <v>0</v>
      </c>
      <c r="P14" s="14">
        <f>H14*J14*Instructions!$B$5</f>
        <v>0</v>
      </c>
      <c r="Q14" s="14">
        <f>H14*J14*Instructions!$B$6</f>
        <v>0</v>
      </c>
      <c r="R14" s="14"/>
    </row>
    <row r="15" spans="1:18">
      <c r="A15" s="4"/>
      <c r="B15" s="4"/>
      <c r="C15" s="4"/>
      <c r="D15" s="4"/>
      <c r="E15" s="4"/>
      <c r="F15" s="5"/>
      <c r="G15" s="16"/>
      <c r="H15" s="15"/>
      <c r="I15" s="16"/>
      <c r="J15" s="17"/>
      <c r="K15" s="27" t="str">
        <f>IF(ISBLANK(J15)," ",HLOOKUP(I15,$M$2:$Q$17,14,FALSE))</f>
        <v xml:space="preserve"> </v>
      </c>
      <c r="L15" s="14"/>
      <c r="M15" s="14">
        <f t="shared" si="0"/>
        <v>0</v>
      </c>
      <c r="N15" s="14">
        <f>H15*J15*Instructions!$B$3</f>
        <v>0</v>
      </c>
      <c r="O15" s="14">
        <f>H15*J15*Instructions!$B$4</f>
        <v>0</v>
      </c>
      <c r="P15" s="14">
        <f>H15*J15*Instructions!$B$5</f>
        <v>0</v>
      </c>
      <c r="Q15" s="14">
        <f>H15*J15*Instructions!$B$6</f>
        <v>0</v>
      </c>
      <c r="R15" s="14"/>
    </row>
    <row r="16" spans="1:18">
      <c r="A16" s="4"/>
      <c r="B16" s="4"/>
      <c r="C16" s="4"/>
      <c r="D16" s="4"/>
      <c r="E16" s="4"/>
      <c r="F16" s="5"/>
      <c r="G16" s="16"/>
      <c r="H16" s="15"/>
      <c r="I16" s="16"/>
      <c r="J16" s="17"/>
      <c r="K16" s="27" t="str">
        <f>IF(ISBLANK(J16)," ",HLOOKUP(I16,$M$2:$Q$17,15,FALSE))</f>
        <v xml:space="preserve"> </v>
      </c>
      <c r="L16" s="14"/>
      <c r="M16" s="14">
        <f t="shared" si="0"/>
        <v>0</v>
      </c>
      <c r="N16" s="14">
        <f>H16*J16*Instructions!$B$3</f>
        <v>0</v>
      </c>
      <c r="O16" s="14">
        <f>H16*J16*Instructions!$B$4</f>
        <v>0</v>
      </c>
      <c r="P16" s="14">
        <f>H16*J16*Instructions!$B$5</f>
        <v>0</v>
      </c>
      <c r="Q16" s="14">
        <f>H16*J16*Instructions!$B$6</f>
        <v>0</v>
      </c>
      <c r="R16" s="14"/>
    </row>
    <row r="17" spans="1:18">
      <c r="A17" s="4"/>
      <c r="B17" s="4"/>
      <c r="C17" s="4"/>
      <c r="D17" s="4"/>
      <c r="E17" s="4"/>
      <c r="F17" s="5"/>
      <c r="G17" s="16"/>
      <c r="H17" s="15"/>
      <c r="I17" s="16"/>
      <c r="J17" s="17"/>
      <c r="K17" s="27" t="str">
        <f>IF(ISBLANK(J17)," ",HLOOKUP(I17,$M$2:$Q$17,16,FALSE))</f>
        <v xml:space="preserve"> </v>
      </c>
      <c r="L17" s="14"/>
      <c r="M17" s="14">
        <f t="shared" si="0"/>
        <v>0</v>
      </c>
      <c r="N17" s="14">
        <f>H17*J17*Instructions!$B$3</f>
        <v>0</v>
      </c>
      <c r="O17" s="14">
        <f>H17*J17*Instructions!$B$4</f>
        <v>0</v>
      </c>
      <c r="P17" s="14">
        <f>H17*J17*Instructions!$B$5</f>
        <v>0</v>
      </c>
      <c r="Q17" s="14">
        <f>H17*J17*Instructions!$B$6</f>
        <v>0</v>
      </c>
      <c r="R17" s="14"/>
    </row>
    <row r="18" spans="1:18" ht="28">
      <c r="A18" s="4"/>
      <c r="B18" s="4"/>
      <c r="C18" s="4"/>
      <c r="D18" s="4"/>
      <c r="E18" s="4"/>
      <c r="F18" s="5"/>
      <c r="G18" s="16"/>
      <c r="H18" s="15"/>
      <c r="I18" s="16"/>
      <c r="J18" s="19" t="s">
        <v>3</v>
      </c>
      <c r="K18" s="27" t="str">
        <f>IF(SUM(K3:K17)=0," ",SUM(K3:K17))</f>
        <v xml:space="preserve"> </v>
      </c>
      <c r="L18" s="14"/>
      <c r="M18" s="14"/>
      <c r="N18" s="14"/>
      <c r="O18" s="14"/>
      <c r="P18" s="14"/>
      <c r="Q18" s="14"/>
      <c r="R18" s="14"/>
    </row>
    <row r="19" spans="1:18">
      <c r="A19" s="4"/>
      <c r="B19" s="4"/>
      <c r="C19" s="4"/>
      <c r="D19" s="4"/>
      <c r="E19" s="4"/>
      <c r="F19" s="5"/>
      <c r="G19" s="16"/>
      <c r="H19" s="15"/>
      <c r="I19" s="16"/>
      <c r="J19" s="20"/>
      <c r="K19" s="27"/>
      <c r="L19" s="14"/>
      <c r="M19" s="14"/>
      <c r="N19" s="14"/>
      <c r="O19" s="14"/>
      <c r="P19" s="14"/>
      <c r="Q19" s="14"/>
      <c r="R19" s="14"/>
    </row>
    <row r="20" spans="1:18">
      <c r="A20" s="4"/>
      <c r="B20" s="4"/>
      <c r="C20" s="4"/>
      <c r="D20" s="4"/>
      <c r="E20" s="4"/>
      <c r="F20" s="5"/>
      <c r="G20" s="16"/>
      <c r="H20" s="15"/>
      <c r="I20" s="16"/>
      <c r="J20" s="19" t="s">
        <v>5</v>
      </c>
      <c r="K20" s="27" t="str">
        <f>IF(SUM(K3:K17)=0," ",SUM(K3:K17))</f>
        <v xml:space="preserve"> </v>
      </c>
      <c r="L20" s="14"/>
      <c r="M20" s="14"/>
      <c r="N20" s="14"/>
      <c r="O20" s="14"/>
      <c r="P20" s="14"/>
      <c r="Q20" s="14"/>
      <c r="R20" s="14"/>
    </row>
  </sheetData>
  <sheetProtection sheet="1" objects="1" scenarios="1"/>
  <mergeCells count="1">
    <mergeCell ref="A1:K1"/>
  </mergeCells>
  <dataValidations count="1">
    <dataValidation type="list" allowBlank="1" showInputMessage="1" showErrorMessage="1" sqref="I3:I17">
      <formula1>$M$2:$Q$2</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9"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8"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8"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8"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E27" sqref="E27"/>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8"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C28" sqref="C28:C29"/>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election activeCell="F28" sqref="F28"/>
    </sheetView>
  </sheetViews>
  <sheetFormatPr baseColWidth="10" defaultColWidth="8.83203125" defaultRowHeight="14" x14ac:dyDescent="0"/>
  <cols>
    <col min="1" max="1" width="10.33203125" customWidth="1"/>
    <col min="2" max="2" width="8.33203125" customWidth="1"/>
    <col min="3" max="4" width="20.5" customWidth="1"/>
    <col min="5" max="5" width="25.33203125" customWidth="1"/>
    <col min="6" max="6" width="8" customWidth="1"/>
    <col min="7" max="7" width="19" style="1" customWidth="1"/>
    <col min="8" max="8" width="10.5" customWidth="1"/>
    <col min="9" max="9" width="8.33203125" customWidth="1"/>
    <col min="10" max="10" width="7.33203125" customWidth="1"/>
    <col min="11" max="11" width="10.5" customWidth="1"/>
    <col min="13" max="17" width="0" hidden="1" customWidth="1"/>
  </cols>
  <sheetData>
    <row r="1" spans="1:17" s="2" customFormat="1" ht="38.25" customHeight="1">
      <c r="A1" s="32" t="s">
        <v>27</v>
      </c>
      <c r="B1" s="32"/>
      <c r="C1" s="32"/>
      <c r="D1" s="32"/>
      <c r="E1" s="32"/>
      <c r="F1" s="32"/>
      <c r="G1" s="32"/>
      <c r="H1" s="32"/>
      <c r="I1" s="32"/>
      <c r="J1" s="32"/>
      <c r="K1" s="32"/>
      <c r="L1"/>
      <c r="M1"/>
      <c r="N1"/>
      <c r="O1"/>
      <c r="P1"/>
      <c r="Q1"/>
    </row>
    <row r="2" spans="1:17" s="2" customFormat="1" ht="38.25" customHeight="1">
      <c r="A2" s="7" t="s">
        <v>0</v>
      </c>
      <c r="B2" s="7" t="s">
        <v>6</v>
      </c>
      <c r="C2" s="8" t="s">
        <v>1</v>
      </c>
      <c r="D2" s="8" t="s">
        <v>2</v>
      </c>
      <c r="E2" s="8" t="s">
        <v>7</v>
      </c>
      <c r="F2" s="8" t="s">
        <v>8</v>
      </c>
      <c r="G2" s="9" t="s">
        <v>9</v>
      </c>
      <c r="H2" s="10" t="s">
        <v>10</v>
      </c>
      <c r="I2" s="7" t="s">
        <v>11</v>
      </c>
      <c r="J2" s="8" t="s">
        <v>12</v>
      </c>
      <c r="K2" s="13" t="s">
        <v>13</v>
      </c>
      <c r="L2" s="14"/>
      <c r="M2" s="14" t="s">
        <v>14</v>
      </c>
      <c r="N2" s="14" t="s">
        <v>15</v>
      </c>
      <c r="O2" s="14" t="s">
        <v>16</v>
      </c>
      <c r="P2" s="14" t="s">
        <v>17</v>
      </c>
      <c r="Q2" s="14" t="s">
        <v>18</v>
      </c>
    </row>
    <row r="3" spans="1:17" s="2" customFormat="1">
      <c r="A3" s="28"/>
      <c r="B3" s="28"/>
      <c r="C3" s="28"/>
      <c r="D3" s="28"/>
      <c r="E3" s="30"/>
      <c r="F3" s="5"/>
      <c r="G3" s="33"/>
      <c r="H3" s="6"/>
      <c r="I3" s="28"/>
      <c r="J3" s="5"/>
      <c r="K3" s="3"/>
      <c r="L3" s="14"/>
      <c r="M3" s="14">
        <f>H3*J3</f>
        <v>0</v>
      </c>
      <c r="N3" s="14">
        <f>H3*J3*Instructions!$B$3</f>
        <v>0</v>
      </c>
      <c r="O3" s="14">
        <f>H3*J3*Instructions!$B$4</f>
        <v>0</v>
      </c>
      <c r="P3" s="14">
        <f>H3*J3*Instructions!$B$5</f>
        <v>0</v>
      </c>
      <c r="Q3" s="14">
        <f>H3*J3*Instructions!$B$6</f>
        <v>0</v>
      </c>
    </row>
    <row r="4" spans="1:17" s="2" customFormat="1">
      <c r="A4" s="4"/>
      <c r="B4" s="28"/>
      <c r="C4" s="33"/>
      <c r="D4" s="28"/>
      <c r="E4" s="30"/>
      <c r="F4" s="5"/>
      <c r="G4" s="33"/>
      <c r="H4" s="6"/>
      <c r="I4" s="4"/>
      <c r="J4" s="5"/>
      <c r="K4" s="3" t="str">
        <f>IF(ISBLANK(J4)," ",HLOOKUP(I4,$M$2:$Q$17,3,FALSE))</f>
        <v xml:space="preserve"> </v>
      </c>
      <c r="L4" s="14"/>
      <c r="M4" s="14">
        <f t="shared" ref="M4:M17" si="0">H4*J4</f>
        <v>0</v>
      </c>
      <c r="N4" s="14">
        <f>H4*J4*Instructions!$B$3</f>
        <v>0</v>
      </c>
      <c r="O4" s="14">
        <f>H4*J4*Instructions!$B$4</f>
        <v>0</v>
      </c>
      <c r="P4" s="14">
        <f>H4*J4*Instructions!$B$5</f>
        <v>0</v>
      </c>
      <c r="Q4" s="14">
        <f>H4*J4*Instructions!$B$6</f>
        <v>0</v>
      </c>
    </row>
    <row r="5" spans="1:17" s="2" customFormat="1">
      <c r="A5" s="4"/>
      <c r="B5" s="28"/>
      <c r="C5" s="33"/>
      <c r="D5" s="28"/>
      <c r="E5" s="30"/>
      <c r="F5" s="5"/>
      <c r="G5" s="33"/>
      <c r="H5" s="6"/>
      <c r="I5" s="4"/>
      <c r="J5" s="5"/>
      <c r="K5" s="3" t="str">
        <f>IF(ISBLANK(J5)," ",HLOOKUP(I5,$M$2:$Q$17,4,FALSE))</f>
        <v xml:space="preserve"> </v>
      </c>
      <c r="L5" s="14"/>
      <c r="M5" s="14">
        <f t="shared" si="0"/>
        <v>0</v>
      </c>
      <c r="N5" s="14">
        <f>H5*J5*Instructions!$B$3</f>
        <v>0</v>
      </c>
      <c r="O5" s="14">
        <f>H5*J5*Instructions!$B$4</f>
        <v>0</v>
      </c>
      <c r="P5" s="14">
        <f>H5*J5*Instructions!$B$5</f>
        <v>0</v>
      </c>
      <c r="Q5" s="14">
        <f>H5*J5*Instructions!$B$6</f>
        <v>0</v>
      </c>
    </row>
    <row r="6" spans="1:17" s="2" customFormat="1">
      <c r="A6" s="4"/>
      <c r="B6" s="4"/>
      <c r="C6" s="34"/>
      <c r="D6" s="28"/>
      <c r="E6" s="30"/>
      <c r="F6" s="5"/>
      <c r="G6" s="33"/>
      <c r="H6" s="6"/>
      <c r="I6" s="4"/>
      <c r="J6" s="5"/>
      <c r="K6" s="3" t="str">
        <f>IF(ISBLANK(J6)," ",HLOOKUP(I6,$M$2:$Q$17,5,FALSE))</f>
        <v xml:space="preserve"> </v>
      </c>
      <c r="L6" s="14"/>
      <c r="M6" s="14">
        <f t="shared" si="0"/>
        <v>0</v>
      </c>
      <c r="N6" s="14">
        <f>H6*J6*Instructions!$B$3</f>
        <v>0</v>
      </c>
      <c r="O6" s="14">
        <f>H6*J6*Instructions!$B$4</f>
        <v>0</v>
      </c>
      <c r="P6" s="14">
        <f>H6*J6*Instructions!$B$5</f>
        <v>0</v>
      </c>
      <c r="Q6" s="14">
        <f>H6*J6*Instructions!$B$6</f>
        <v>0</v>
      </c>
    </row>
    <row r="7" spans="1:17" s="2" customFormat="1">
      <c r="A7" s="4"/>
      <c r="B7" s="4"/>
      <c r="C7" s="33"/>
      <c r="D7" s="28"/>
      <c r="E7" s="30"/>
      <c r="F7" s="5"/>
      <c r="G7"/>
      <c r="H7" s="6"/>
      <c r="I7" s="4"/>
      <c r="J7" s="5"/>
      <c r="K7" s="3" t="str">
        <f>IF(ISBLANK(J7)," ",HLOOKUP(I7,$M$2:$Q$17,6,FALSE))</f>
        <v xml:space="preserve"> </v>
      </c>
      <c r="L7" s="14"/>
      <c r="M7" s="14">
        <f t="shared" si="0"/>
        <v>0</v>
      </c>
      <c r="N7" s="14">
        <f>H7*J7*Instructions!$B$3</f>
        <v>0</v>
      </c>
      <c r="O7" s="14">
        <f>H7*J7*Instructions!$B$4</f>
        <v>0</v>
      </c>
      <c r="P7" s="14">
        <f>H7*J7*Instructions!$B$5</f>
        <v>0</v>
      </c>
      <c r="Q7" s="14">
        <f>H7*J7*Instructions!$B$6</f>
        <v>0</v>
      </c>
    </row>
    <row r="8" spans="1:17" s="2" customFormat="1">
      <c r="A8" s="4"/>
      <c r="B8" s="4"/>
      <c r="C8" s="34"/>
      <c r="D8" s="4"/>
      <c r="E8" s="4"/>
      <c r="F8" s="5"/>
      <c r="G8" s="16"/>
      <c r="H8" s="6"/>
      <c r="I8" s="4"/>
      <c r="J8" s="5"/>
      <c r="K8" s="3" t="str">
        <f>IF(ISBLANK(J8)," ",HLOOKUP(I8,$M$2:$Q$17,7,FALSE))</f>
        <v xml:space="preserve"> </v>
      </c>
      <c r="L8" s="14"/>
      <c r="M8" s="14">
        <f t="shared" si="0"/>
        <v>0</v>
      </c>
      <c r="N8" s="14">
        <f>H8*J8*Instructions!$B$3</f>
        <v>0</v>
      </c>
      <c r="O8" s="14">
        <f>H8*J8*Instructions!$B$4</f>
        <v>0</v>
      </c>
      <c r="P8" s="14">
        <f>H8*J8*Instructions!$B$5</f>
        <v>0</v>
      </c>
      <c r="Q8" s="14">
        <f>H8*J8*Instructions!$B$6</f>
        <v>0</v>
      </c>
    </row>
    <row r="9" spans="1:17" s="2" customFormat="1">
      <c r="A9" s="4"/>
      <c r="B9" s="4"/>
      <c r="C9" s="4"/>
      <c r="D9" s="4"/>
      <c r="E9" s="4"/>
      <c r="F9" s="5"/>
      <c r="G9" s="16"/>
      <c r="H9" s="6"/>
      <c r="I9" s="4"/>
      <c r="J9" s="5"/>
      <c r="K9" s="3" t="str">
        <f>IF(ISBLANK(J9)," ",HLOOKUP(I9,$M$2:$Q$17,8,FALSE))</f>
        <v xml:space="preserve"> </v>
      </c>
      <c r="L9" s="14"/>
      <c r="M9" s="14">
        <f t="shared" si="0"/>
        <v>0</v>
      </c>
      <c r="N9" s="14">
        <f>H9*J9*Instructions!$B$3</f>
        <v>0</v>
      </c>
      <c r="O9" s="14">
        <f>H9*J9*Instructions!$B$4</f>
        <v>0</v>
      </c>
      <c r="P9" s="14">
        <f>H9*J9*Instructions!$B$5</f>
        <v>0</v>
      </c>
      <c r="Q9" s="14">
        <f>H9*J9*Instructions!$B$6</f>
        <v>0</v>
      </c>
    </row>
    <row r="10" spans="1:17" s="2" customFormat="1">
      <c r="A10" s="4"/>
      <c r="B10" s="4"/>
      <c r="C10" s="4"/>
      <c r="D10" s="4"/>
      <c r="E10" s="4"/>
      <c r="F10" s="5"/>
      <c r="G10" s="16"/>
      <c r="H10" s="6"/>
      <c r="I10" s="4"/>
      <c r="J10" s="5"/>
      <c r="K10" s="3" t="str">
        <f>IF(ISBLANK(J10)," ",HLOOKUP(I10,$M$2:$Q$17,9,FALSE))</f>
        <v xml:space="preserve"> </v>
      </c>
      <c r="L10" s="14"/>
      <c r="M10" s="14">
        <f t="shared" si="0"/>
        <v>0</v>
      </c>
      <c r="N10" s="14">
        <f>H10*J10*Instructions!$B$3</f>
        <v>0</v>
      </c>
      <c r="O10" s="14">
        <f>H10*J10*Instructions!$B$4</f>
        <v>0</v>
      </c>
      <c r="P10" s="14">
        <f>H10*J10*Instructions!$B$5</f>
        <v>0</v>
      </c>
      <c r="Q10" s="14">
        <f>H10*J10*Instructions!$B$6</f>
        <v>0</v>
      </c>
    </row>
    <row r="11" spans="1:17" s="2" customFormat="1">
      <c r="A11" s="4"/>
      <c r="B11" s="4"/>
      <c r="C11" s="4"/>
      <c r="D11" s="4"/>
      <c r="E11" s="4"/>
      <c r="F11" s="5"/>
      <c r="G11" s="16"/>
      <c r="H11" s="6"/>
      <c r="I11" s="4"/>
      <c r="J11" s="5"/>
      <c r="K11" s="3" t="str">
        <f>IF(ISBLANK(J11)," ",HLOOKUP(I11,$M$2:$Q$17,10,FALSE))</f>
        <v xml:space="preserve"> </v>
      </c>
      <c r="L11" s="14"/>
      <c r="M11" s="14">
        <f t="shared" si="0"/>
        <v>0</v>
      </c>
      <c r="N11" s="14">
        <f>H11*J11*Instructions!$B$3</f>
        <v>0</v>
      </c>
      <c r="O11" s="14">
        <f>H11*J11*Instructions!$B$4</f>
        <v>0</v>
      </c>
      <c r="P11" s="14">
        <f>H11*J11*Instructions!$B$5</f>
        <v>0</v>
      </c>
      <c r="Q11" s="14">
        <f>H11*J11*Instructions!$B$6</f>
        <v>0</v>
      </c>
    </row>
    <row r="12" spans="1:17">
      <c r="A12" s="4"/>
      <c r="B12" s="4"/>
      <c r="C12" s="4"/>
      <c r="D12" s="4"/>
      <c r="E12" s="4"/>
      <c r="F12" s="5"/>
      <c r="G12" s="16"/>
      <c r="H12" s="6"/>
      <c r="I12" s="4"/>
      <c r="J12" s="5"/>
      <c r="K12" s="3" t="str">
        <f>IF(ISBLANK(J12)," ",HLOOKUP(I12,$M$2:$Q$17,11,FALSE))</f>
        <v xml:space="preserve"> </v>
      </c>
      <c r="L12" s="14"/>
      <c r="M12" s="14">
        <f t="shared" si="0"/>
        <v>0</v>
      </c>
      <c r="N12" s="14">
        <f>H12*J12*Instructions!$B$3</f>
        <v>0</v>
      </c>
      <c r="O12" s="14">
        <f>H12*J12*Instructions!$B$4</f>
        <v>0</v>
      </c>
      <c r="P12" s="14">
        <f>H12*J12*Instructions!$B$5</f>
        <v>0</v>
      </c>
      <c r="Q12" s="14">
        <f>H12*J12*Instructions!$B$6</f>
        <v>0</v>
      </c>
    </row>
    <row r="13" spans="1:17">
      <c r="A13" s="4"/>
      <c r="B13" s="4"/>
      <c r="C13" s="4"/>
      <c r="D13" s="4"/>
      <c r="E13" s="4"/>
      <c r="F13" s="5"/>
      <c r="G13" s="16"/>
      <c r="H13" s="6"/>
      <c r="I13" s="4"/>
      <c r="J13" s="5"/>
      <c r="K13" s="3" t="str">
        <f>IF(ISBLANK(J13)," ",HLOOKUP(I13,$M$2:$Q$17,12,FALSE))</f>
        <v xml:space="preserve"> </v>
      </c>
      <c r="L13" s="14"/>
      <c r="M13" s="14">
        <f t="shared" si="0"/>
        <v>0</v>
      </c>
      <c r="N13" s="14">
        <f>H13*J13*Instructions!$B$3</f>
        <v>0</v>
      </c>
      <c r="O13" s="14">
        <f>H13*J13*Instructions!$B$4</f>
        <v>0</v>
      </c>
      <c r="P13" s="14">
        <f>H13*J13*Instructions!$B$5</f>
        <v>0</v>
      </c>
      <c r="Q13" s="14">
        <f>H13*J13*Instructions!$B$6</f>
        <v>0</v>
      </c>
    </row>
    <row r="14" spans="1:17">
      <c r="A14" s="4"/>
      <c r="B14" s="4"/>
      <c r="C14" s="4"/>
      <c r="D14" s="4"/>
      <c r="E14" s="4"/>
      <c r="F14" s="5"/>
      <c r="G14" s="16"/>
      <c r="H14" s="6"/>
      <c r="I14" s="4"/>
      <c r="J14" s="5"/>
      <c r="K14" s="3" t="str">
        <f>IF(ISBLANK(J14)," ",HLOOKUP(I14,$M$2:$Q$17,13,FALSE))</f>
        <v xml:space="preserve"> </v>
      </c>
      <c r="L14" s="14"/>
      <c r="M14" s="14">
        <f t="shared" si="0"/>
        <v>0</v>
      </c>
      <c r="N14" s="14">
        <f>H14*J14*Instructions!$B$3</f>
        <v>0</v>
      </c>
      <c r="O14" s="14">
        <f>H14*J14*Instructions!$B$4</f>
        <v>0</v>
      </c>
      <c r="P14" s="14">
        <f>H14*J14*Instructions!$B$5</f>
        <v>0</v>
      </c>
      <c r="Q14" s="14">
        <f>H14*J14*Instructions!$B$6</f>
        <v>0</v>
      </c>
    </row>
    <row r="15" spans="1:17">
      <c r="A15" s="4"/>
      <c r="B15" s="4"/>
      <c r="C15" s="4"/>
      <c r="D15" s="4"/>
      <c r="E15" s="4"/>
      <c r="F15" s="5"/>
      <c r="G15" s="16"/>
      <c r="H15" s="6"/>
      <c r="I15" s="4"/>
      <c r="J15" s="5"/>
      <c r="K15" s="3" t="str">
        <f>IF(ISBLANK(J15)," ",HLOOKUP(I15,$M$2:$Q$17,14,FALSE))</f>
        <v xml:space="preserve"> </v>
      </c>
      <c r="L15" s="14"/>
      <c r="M15" s="14">
        <f t="shared" si="0"/>
        <v>0</v>
      </c>
      <c r="N15" s="14">
        <f>H15*J15*Instructions!$B$3</f>
        <v>0</v>
      </c>
      <c r="O15" s="14">
        <f>H15*J15*Instructions!$B$4</f>
        <v>0</v>
      </c>
      <c r="P15" s="14">
        <f>H15*J15*Instructions!$B$5</f>
        <v>0</v>
      </c>
      <c r="Q15" s="14">
        <f>H15*J15*Instructions!$B$6</f>
        <v>0</v>
      </c>
    </row>
    <row r="16" spans="1:17">
      <c r="A16" s="4"/>
      <c r="B16" s="4"/>
      <c r="C16" s="4"/>
      <c r="D16" s="4"/>
      <c r="E16" s="4"/>
      <c r="F16" s="5"/>
      <c r="G16" s="16"/>
      <c r="H16" s="6"/>
      <c r="I16" s="4"/>
      <c r="J16" s="5"/>
      <c r="K16" s="3" t="str">
        <f>IF(ISBLANK(J16)," ",HLOOKUP(I16,$M$2:$Q$17,15,FALSE))</f>
        <v xml:space="preserve"> </v>
      </c>
      <c r="L16" s="14"/>
      <c r="M16" s="14">
        <f t="shared" si="0"/>
        <v>0</v>
      </c>
      <c r="N16" s="14">
        <f>H16*J16*Instructions!$B$3</f>
        <v>0</v>
      </c>
      <c r="O16" s="14">
        <f>H16*J16*Instructions!$B$4</f>
        <v>0</v>
      </c>
      <c r="P16" s="14">
        <f>H16*J16*Instructions!$B$5</f>
        <v>0</v>
      </c>
      <c r="Q16" s="14">
        <f>H16*J16*Instructions!$B$6</f>
        <v>0</v>
      </c>
    </row>
    <row r="17" spans="1:17">
      <c r="A17" s="4"/>
      <c r="B17" s="4"/>
      <c r="C17" s="4"/>
      <c r="D17" s="4"/>
      <c r="E17" s="4"/>
      <c r="F17" s="5"/>
      <c r="G17" s="16"/>
      <c r="H17" s="6"/>
      <c r="I17" s="4"/>
      <c r="J17" s="5"/>
      <c r="K17" s="3" t="str">
        <f>IF(ISBLANK(J17)," ",HLOOKUP(I17,$M$2:$Q$17,16,FALSE))</f>
        <v xml:space="preserve"> </v>
      </c>
      <c r="L17" s="14"/>
      <c r="M17" s="14">
        <f t="shared" si="0"/>
        <v>0</v>
      </c>
      <c r="N17" s="14">
        <f>H17*J17*Instructions!$B$3</f>
        <v>0</v>
      </c>
      <c r="O17" s="14">
        <f>H17*J17*Instructions!$B$4</f>
        <v>0</v>
      </c>
      <c r="P17" s="14">
        <f>H17*J17*Instructions!$B$5</f>
        <v>0</v>
      </c>
      <c r="Q17" s="14">
        <f>H17*J17*Instructions!$B$6</f>
        <v>0</v>
      </c>
    </row>
    <row r="18" spans="1:17" ht="30" customHeight="1">
      <c r="A18" s="4"/>
      <c r="B18" s="4"/>
      <c r="C18" s="4"/>
      <c r="D18" s="4"/>
      <c r="E18" s="4"/>
      <c r="F18" s="5"/>
      <c r="G18" s="16"/>
      <c r="H18" s="6"/>
      <c r="I18" s="4"/>
      <c r="J18" s="11" t="s">
        <v>3</v>
      </c>
      <c r="K18" s="3" t="str">
        <f>IF(SUM(K3:K17)=0," ",SUM(K3:K17))</f>
        <v xml:space="preserve"> </v>
      </c>
      <c r="L18" s="14"/>
      <c r="M18" s="14"/>
      <c r="N18" s="14"/>
      <c r="O18" s="14"/>
      <c r="P18" s="14"/>
      <c r="Q18" s="14"/>
    </row>
    <row r="19" spans="1:17" ht="30" customHeight="1">
      <c r="A19" s="4"/>
      <c r="B19" s="4"/>
      <c r="C19" s="4"/>
      <c r="D19" s="4"/>
      <c r="E19" s="4"/>
      <c r="F19" s="5"/>
      <c r="G19" s="16"/>
      <c r="H19" s="6"/>
      <c r="I19" s="4"/>
      <c r="J19" s="12" t="s">
        <v>4</v>
      </c>
      <c r="K19" s="3" t="str">
        <f>IF(SUM(K3:K17)=0," ",K18*0.35)</f>
        <v xml:space="preserve"> </v>
      </c>
      <c r="L19" s="14"/>
      <c r="M19" s="14"/>
      <c r="N19" s="14"/>
      <c r="O19" s="14"/>
      <c r="P19" s="14"/>
      <c r="Q19" s="14"/>
    </row>
    <row r="20" spans="1:17" ht="30" customHeight="1">
      <c r="A20" s="4"/>
      <c r="B20" s="4"/>
      <c r="C20" s="4"/>
      <c r="D20" s="4"/>
      <c r="E20" s="4"/>
      <c r="F20" s="5"/>
      <c r="G20" s="16"/>
      <c r="H20" s="6"/>
      <c r="I20" s="4"/>
      <c r="J20" s="11" t="s">
        <v>5</v>
      </c>
      <c r="K20" s="3" t="str">
        <f>IF(SUM(K3:K17)=0," ",K18*1.35)</f>
        <v xml:space="preserve"> </v>
      </c>
      <c r="L20" s="14"/>
      <c r="M20" s="14"/>
      <c r="N20" s="14"/>
      <c r="O20" s="14"/>
      <c r="P20" s="14"/>
      <c r="Q20" s="14"/>
    </row>
  </sheetData>
  <mergeCells count="1">
    <mergeCell ref="A1:K1"/>
  </mergeCells>
  <dataValidations count="1">
    <dataValidation type="list" allowBlank="1" showInputMessage="1" showErrorMessage="1" sqref="I3:I17">
      <formula1>$M$2:$Q$2</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Instructions</vt:lpstr>
      <vt:lpstr>Pre-K</vt:lpstr>
      <vt:lpstr>KG</vt:lpstr>
      <vt:lpstr>G1</vt:lpstr>
      <vt:lpstr>G2</vt:lpstr>
      <vt:lpstr>G3</vt:lpstr>
      <vt:lpstr>G4</vt:lpstr>
      <vt:lpstr>G5</vt:lpstr>
      <vt:lpstr>Lit Coach</vt:lpstr>
      <vt:lpstr>Lang Support</vt:lpstr>
      <vt:lpstr>Principal</vt:lpstr>
      <vt:lpstr>Imported Non-Print Materials</vt:lpstr>
      <vt:lpstr>Local Non-Shipped Items</vt:lpstr>
    </vt:vector>
  </TitlesOfParts>
  <Company>xis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Bott</dc:creator>
  <cp:lastModifiedBy>Diana Garrett</cp:lastModifiedBy>
  <dcterms:created xsi:type="dcterms:W3CDTF">2008-12-10T01:09:39Z</dcterms:created>
  <dcterms:modified xsi:type="dcterms:W3CDTF">2011-11-12T06:48:47Z</dcterms:modified>
</cp:coreProperties>
</file>